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ivakumart\Downloads\"/>
    </mc:Choice>
  </mc:AlternateContent>
  <xr:revisionPtr revIDLastSave="0" documentId="8_{81725D6B-EA2B-4162-BF85-17BD5A3724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meanlog" localSheetId="0">Sheet1!$J$19</definedName>
    <definedName name="meanlog" localSheetId="1">Sheet2!$J$19</definedName>
    <definedName name="sigma" localSheetId="0">Sheet1!$J$20</definedName>
    <definedName name="sigma" localSheetId="1">Sheet2!$J$20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10" i="3" l="1"/>
  <c r="AX10" i="3"/>
  <c r="AW10" i="3"/>
  <c r="AV10" i="3"/>
  <c r="AU10" i="3"/>
  <c r="AT10" i="3"/>
  <c r="AS10" i="3"/>
  <c r="AR10" i="3"/>
  <c r="R10" i="3"/>
  <c r="AY8" i="3"/>
  <c r="AX8" i="3"/>
  <c r="AW8" i="3"/>
  <c r="AV8" i="3"/>
  <c r="AU8" i="3"/>
  <c r="AT8" i="3"/>
  <c r="AS8" i="3"/>
  <c r="AR8" i="3"/>
  <c r="R8" i="3"/>
  <c r="AY4" i="3"/>
  <c r="AX4" i="3"/>
  <c r="AW4" i="3"/>
  <c r="AV4" i="3"/>
  <c r="AU4" i="3"/>
  <c r="AT4" i="3"/>
  <c r="AS4" i="3"/>
  <c r="AR4" i="3"/>
  <c r="R4" i="3"/>
  <c r="AJ32" i="3" l="1"/>
  <c r="AJ31" i="3"/>
  <c r="AJ30" i="3"/>
  <c r="AJ29" i="3"/>
  <c r="AJ17" i="3"/>
  <c r="AJ16" i="3"/>
  <c r="AJ15" i="3"/>
  <c r="AJ14" i="3"/>
  <c r="AJ27" i="3"/>
  <c r="AJ26" i="3"/>
  <c r="AJ25" i="3"/>
  <c r="AJ24" i="3"/>
  <c r="AJ12" i="3"/>
  <c r="AJ11" i="3"/>
  <c r="AJ10" i="3"/>
  <c r="AJ9" i="3"/>
  <c r="AJ22" i="3"/>
  <c r="AJ21" i="3"/>
  <c r="AJ20" i="3"/>
  <c r="AJ19" i="3"/>
  <c r="AJ7" i="3"/>
  <c r="AJ6" i="3"/>
  <c r="AJ5" i="3"/>
  <c r="AJ4" i="3"/>
  <c r="AD38" i="3"/>
  <c r="AD37" i="3"/>
  <c r="AD35" i="3"/>
  <c r="AD34" i="3"/>
  <c r="AD32" i="3"/>
  <c r="AD31" i="3"/>
  <c r="AD29" i="3"/>
  <c r="AD28" i="3"/>
  <c r="AD26" i="3"/>
  <c r="AD25" i="3"/>
  <c r="AD23" i="3"/>
  <c r="AD22" i="3"/>
  <c r="AD20" i="3"/>
  <c r="AD19" i="3"/>
  <c r="AD17" i="3"/>
  <c r="AD16" i="3"/>
  <c r="AD14" i="3"/>
  <c r="AD13" i="3"/>
  <c r="AD11" i="3"/>
  <c r="AD10" i="3"/>
  <c r="AD8" i="3"/>
  <c r="AD7" i="3"/>
  <c r="AD5" i="3"/>
  <c r="AD4" i="3"/>
  <c r="Y34" i="3"/>
  <c r="Y33" i="3"/>
  <c r="Y32" i="3"/>
  <c r="Y30" i="3"/>
  <c r="Y29" i="3"/>
  <c r="Y28" i="3"/>
  <c r="Y26" i="3"/>
  <c r="Y25" i="3"/>
  <c r="Y24" i="3"/>
  <c r="Y22" i="3"/>
  <c r="Y21" i="3"/>
  <c r="Y20" i="3"/>
  <c r="Y18" i="3"/>
  <c r="Y17" i="3"/>
  <c r="Y16" i="3"/>
  <c r="Y14" i="3"/>
  <c r="Y13" i="3"/>
  <c r="Y12" i="3"/>
  <c r="Y10" i="3"/>
  <c r="Y9" i="3"/>
  <c r="Y8" i="3"/>
  <c r="Y6" i="3"/>
  <c r="Y5" i="3"/>
  <c r="Y4" i="3"/>
  <c r="F96" i="3" l="1"/>
  <c r="R96" i="3" s="1"/>
  <c r="F95" i="3"/>
  <c r="R95" i="3" s="1"/>
  <c r="F94" i="3"/>
  <c r="R94" i="3" s="1"/>
  <c r="F93" i="3"/>
  <c r="R93" i="3" s="1"/>
  <c r="F92" i="3"/>
  <c r="R92" i="3" s="1"/>
  <c r="F91" i="3"/>
  <c r="R91" i="3" s="1"/>
  <c r="F90" i="3"/>
  <c r="R90" i="3" s="1"/>
  <c r="F89" i="3"/>
  <c r="R89" i="3" s="1"/>
  <c r="F88" i="3"/>
  <c r="R88" i="3" s="1"/>
  <c r="F87" i="3"/>
  <c r="R87" i="3" s="1"/>
  <c r="F86" i="3"/>
  <c r="R86" i="3" s="1"/>
  <c r="F85" i="3"/>
  <c r="R85" i="3" s="1"/>
  <c r="F84" i="3"/>
  <c r="R84" i="3" s="1"/>
  <c r="F83" i="3"/>
  <c r="R83" i="3" s="1"/>
  <c r="F82" i="3"/>
  <c r="R82" i="3" s="1"/>
  <c r="F81" i="3"/>
  <c r="R81" i="3" s="1"/>
  <c r="F80" i="3"/>
  <c r="R80" i="3" s="1"/>
  <c r="F79" i="3"/>
  <c r="R79" i="3" s="1"/>
  <c r="F78" i="3"/>
  <c r="R78" i="3" s="1"/>
  <c r="F77" i="3"/>
  <c r="R77" i="3" s="1"/>
  <c r="F76" i="3"/>
  <c r="R76" i="3" s="1"/>
  <c r="F75" i="3"/>
  <c r="R75" i="3" s="1"/>
  <c r="F74" i="3"/>
  <c r="R74" i="3" s="1"/>
  <c r="F73" i="3"/>
  <c r="R73" i="3" s="1"/>
  <c r="F69" i="3"/>
  <c r="S96" i="3" s="1"/>
  <c r="F68" i="3"/>
  <c r="S95" i="3" s="1"/>
  <c r="F67" i="3"/>
  <c r="S94" i="3" s="1"/>
  <c r="F66" i="3"/>
  <c r="S93" i="3" s="1"/>
  <c r="F65" i="3"/>
  <c r="S92" i="3" s="1"/>
  <c r="F64" i="3"/>
  <c r="S91" i="3" s="1"/>
  <c r="F63" i="3"/>
  <c r="S90" i="3" s="1"/>
  <c r="F62" i="3"/>
  <c r="S89" i="3" s="1"/>
  <c r="F61" i="3"/>
  <c r="S88" i="3" s="1"/>
  <c r="F60" i="3"/>
  <c r="S87" i="3" s="1"/>
  <c r="F59" i="3"/>
  <c r="S86" i="3" s="1"/>
  <c r="F58" i="3"/>
  <c r="S85" i="3" s="1"/>
  <c r="F57" i="3"/>
  <c r="S84" i="3" s="1"/>
  <c r="F56" i="3"/>
  <c r="S83" i="3" s="1"/>
  <c r="F55" i="3"/>
  <c r="S82" i="3" s="1"/>
  <c r="F54" i="3"/>
  <c r="S81" i="3" s="1"/>
  <c r="F53" i="3"/>
  <c r="S80" i="3" s="1"/>
  <c r="F52" i="3"/>
  <c r="S79" i="3" s="1"/>
  <c r="F51" i="3"/>
  <c r="S78" i="3" s="1"/>
  <c r="F50" i="3"/>
  <c r="S77" i="3" s="1"/>
  <c r="F49" i="3"/>
  <c r="S76" i="3" s="1"/>
  <c r="F48" i="3"/>
  <c r="S75" i="3" s="1"/>
  <c r="F47" i="3"/>
  <c r="S74" i="3" s="1"/>
  <c r="F46" i="3"/>
  <c r="S73" i="3" s="1"/>
  <c r="AE7" i="1"/>
  <c r="AE6" i="1"/>
  <c r="AE5" i="1"/>
  <c r="AD7" i="1"/>
  <c r="AC7" i="1"/>
  <c r="AB7" i="1"/>
  <c r="AA7" i="1"/>
  <c r="Z7" i="1"/>
  <c r="Y7" i="1"/>
  <c r="AD6" i="1"/>
  <c r="AC6" i="1"/>
  <c r="AB6" i="1"/>
  <c r="AA6" i="1"/>
  <c r="Z6" i="1"/>
  <c r="Y6" i="1"/>
  <c r="AD5" i="1"/>
  <c r="AC5" i="1"/>
  <c r="AB5" i="1"/>
  <c r="AA5" i="1"/>
  <c r="Z5" i="1"/>
  <c r="Y5" i="1"/>
  <c r="X7" i="1"/>
  <c r="X6" i="1"/>
  <c r="X5" i="1"/>
  <c r="F27" i="3" l="1"/>
  <c r="T96" i="3" s="1"/>
  <c r="F26" i="3"/>
  <c r="T95" i="3" s="1"/>
  <c r="F25" i="3"/>
  <c r="T94" i="3" s="1"/>
  <c r="F24" i="3"/>
  <c r="T93" i="3" s="1"/>
  <c r="F23" i="3"/>
  <c r="T92" i="3" s="1"/>
  <c r="F22" i="3"/>
  <c r="T91" i="3" s="1"/>
  <c r="F21" i="3"/>
  <c r="T90" i="3" s="1"/>
  <c r="F20" i="3"/>
  <c r="T89" i="3" s="1"/>
  <c r="F19" i="3"/>
  <c r="T88" i="3" s="1"/>
  <c r="F18" i="3"/>
  <c r="T87" i="3" s="1"/>
  <c r="F17" i="3"/>
  <c r="T86" i="3" s="1"/>
  <c r="F16" i="3"/>
  <c r="T85" i="3" s="1"/>
  <c r="F15" i="3"/>
  <c r="T84" i="3" s="1"/>
  <c r="F14" i="3"/>
  <c r="T83" i="3" s="1"/>
  <c r="F13" i="3"/>
  <c r="T82" i="3" s="1"/>
  <c r="F12" i="3"/>
  <c r="T81" i="3" s="1"/>
  <c r="F11" i="3"/>
  <c r="T80" i="3" s="1"/>
  <c r="F10" i="3"/>
  <c r="T79" i="3" s="1"/>
  <c r="F9" i="3"/>
  <c r="T78" i="3" s="1"/>
  <c r="F8" i="3"/>
  <c r="T77" i="3" s="1"/>
  <c r="F7" i="3"/>
  <c r="T76" i="3" s="1"/>
  <c r="F6" i="3"/>
  <c r="T75" i="3" s="1"/>
  <c r="F5" i="3"/>
  <c r="T74" i="3" s="1"/>
  <c r="F4" i="3"/>
  <c r="T73" i="3" s="1"/>
  <c r="AL32" i="3" l="1"/>
  <c r="AL31" i="3"/>
  <c r="AL30" i="3"/>
  <c r="AL29" i="3"/>
  <c r="AL27" i="3"/>
  <c r="AL26" i="3"/>
  <c r="AL25" i="3"/>
  <c r="AL24" i="3"/>
  <c r="AL22" i="3"/>
  <c r="AL21" i="3"/>
  <c r="AL20" i="3"/>
  <c r="AL19" i="3"/>
  <c r="AL17" i="3"/>
  <c r="AL16" i="3"/>
  <c r="AL15" i="3"/>
  <c r="AL14" i="3"/>
  <c r="AL12" i="3"/>
  <c r="AL11" i="3"/>
  <c r="AL10" i="3"/>
  <c r="AL9" i="3"/>
  <c r="AL4" i="3"/>
  <c r="AL5" i="3"/>
  <c r="AL6" i="3"/>
  <c r="AL7" i="3"/>
  <c r="AE38" i="3"/>
  <c r="AE35" i="3"/>
  <c r="AE32" i="3"/>
  <c r="AE29" i="3"/>
  <c r="AE26" i="3"/>
  <c r="AE23" i="3"/>
  <c r="AE20" i="3"/>
  <c r="AE17" i="3"/>
  <c r="AE14" i="3"/>
  <c r="AE11" i="3"/>
  <c r="AE8" i="3"/>
  <c r="AE5" i="3"/>
  <c r="S5" i="1" l="1"/>
  <c r="T5" i="1" s="1"/>
</calcChain>
</file>

<file path=xl/sharedStrings.xml><?xml version="1.0" encoding="utf-8"?>
<sst xmlns="http://schemas.openxmlformats.org/spreadsheetml/2006/main" count="478" uniqueCount="46">
  <si>
    <t>n</t>
  </si>
  <si>
    <t>m</t>
  </si>
  <si>
    <t>M</t>
  </si>
  <si>
    <t>c</t>
  </si>
  <si>
    <t>C (cfu/g)</t>
  </si>
  <si>
    <t>Codex growth</t>
  </si>
  <si>
    <t>0/25g</t>
  </si>
  <si>
    <t>-</t>
  </si>
  <si>
    <t>Codex no growth</t>
  </si>
  <si>
    <t>100 cfu/g</t>
  </si>
  <si>
    <t>FDA</t>
  </si>
  <si>
    <t>FSIS</t>
  </si>
  <si>
    <t>3-class</t>
  </si>
  <si>
    <t>0/g</t>
  </si>
  <si>
    <t>0.8 Arit</t>
  </si>
  <si>
    <t>0.8 Geo</t>
  </si>
  <si>
    <t>0.25 Arit</t>
  </si>
  <si>
    <t>0.25 Geo</t>
  </si>
  <si>
    <t>0.4 Arit</t>
  </si>
  <si>
    <t>0.4 Geo</t>
  </si>
  <si>
    <t>1.2 Geo</t>
  </si>
  <si>
    <t>1.2 Arit</t>
  </si>
  <si>
    <t>0/0.1g</t>
  </si>
  <si>
    <t>50 cfu/g</t>
  </si>
  <si>
    <t>20 cfu/g</t>
  </si>
  <si>
    <t>0/10g</t>
  </si>
  <si>
    <t>0/1g</t>
  </si>
  <si>
    <t>equal as line 3 since no real chance to be &gt;M</t>
  </si>
  <si>
    <t>cfu/g</t>
  </si>
  <si>
    <t xml:space="preserve">effect M:  only relevant for small sample weights </t>
  </si>
  <si>
    <t>effect c=1 or c=2, about a factor 2.5 less performant</t>
  </si>
  <si>
    <t>effect of sample weight is almost equal to quantity of sample</t>
  </si>
  <si>
    <t>The arithmetic mean concentration in cfu/g is given for a given sampling plan that detects a batch with that mean and a given standard deviation with 95% probability</t>
  </si>
  <si>
    <t xml:space="preserve">summary for the data for a sigma of 0.8 (C ias arthmetic mean) </t>
  </si>
  <si>
    <t>EU Foods for infants and special medical purpose</t>
  </si>
  <si>
    <t>ratio growth no growth and log ratio</t>
  </si>
  <si>
    <t>0/375g</t>
  </si>
  <si>
    <t>0/125g</t>
  </si>
  <si>
    <t>growth/no growth</t>
  </si>
  <si>
    <t>n=5 vs 1</t>
  </si>
  <si>
    <t>n=5 vs 2</t>
  </si>
  <si>
    <t>checks</t>
  </si>
  <si>
    <t>checked</t>
  </si>
  <si>
    <t>n=3</t>
  </si>
  <si>
    <t>n=4</t>
  </si>
  <si>
    <t>n=5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</si>
</sst>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/>
    <xf numFmtId="0" fontId="0" fillId="0" borderId="0" xfId="0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0" fillId="0" borderId="0" xfId="0" applyFont="1"/>
    <xf numFmtId="2" fontId="0" fillId="0" borderId="0" xfId="0" applyNumberFormat="1"/>
    <xf numFmtId="0" fontId="0" fillId="0" borderId="0" xfId="0" applyNumberForma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77537182852143"/>
          <c:y val="7.5536231884057975E-2"/>
          <c:w val="0.84589129483814518"/>
          <c:h val="0.8628693369850507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0.25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Sheet1!$I$3:$I$18</c:f>
              <c:numCache>
                <c:formatCode>General</c:formatCode>
                <c:ptCount val="16"/>
                <c:pt idx="0">
                  <c:v>1.267964187367172E-2</c:v>
                </c:pt>
                <c:pt idx="1">
                  <c:v>2.6734175954927563E-2</c:v>
                </c:pt>
                <c:pt idx="2">
                  <c:v>109.89862390239237</c:v>
                </c:pt>
                <c:pt idx="3">
                  <c:v>0.18974780584826459</c:v>
                </c:pt>
                <c:pt idx="4">
                  <c:v>7.7129344045455572E-2</c:v>
                </c:pt>
                <c:pt idx="5">
                  <c:v>12.913433372171557</c:v>
                </c:pt>
                <c:pt idx="6">
                  <c:v>2.0992829805134821</c:v>
                </c:pt>
                <c:pt idx="7">
                  <c:v>0.5124124209170644</c:v>
                </c:pt>
                <c:pt idx="9">
                  <c:v>1.2913794178997964</c:v>
                </c:pt>
                <c:pt idx="10">
                  <c:v>0.83948057168400803</c:v>
                </c:pt>
                <c:pt idx="11">
                  <c:v>0.28566728217336956</c:v>
                </c:pt>
                <c:pt idx="13">
                  <c:v>0.11077077513483703</c:v>
                </c:pt>
                <c:pt idx="14">
                  <c:v>7.0534730881543578E-2</c:v>
                </c:pt>
                <c:pt idx="15">
                  <c:v>5.1655172649152765E-2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45-4DDF-A15E-8ACCCAC7EEE9}"/>
            </c:ext>
          </c:extLst>
        </c:ser>
        <c:ser>
          <c:idx val="1"/>
          <c:order val="1"/>
          <c:tx>
            <c:strRef>
              <c:f>Sheet1!$J$2</c:f>
              <c:strCache>
                <c:ptCount val="1"/>
                <c:pt idx="0">
                  <c:v>0.25 Geo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Sheet1!$J$3:$J$18</c:f>
              <c:numCache>
                <c:formatCode>General</c:formatCode>
                <c:ptCount val="16"/>
                <c:pt idx="0">
                  <c:v>1.0743633958537575E-2</c:v>
                </c:pt>
                <c:pt idx="1">
                  <c:v>2.2652232886740498E-2</c:v>
                </c:pt>
                <c:pt idx="2">
                  <c:v>93.118606938413905</c:v>
                </c:pt>
                <c:pt idx="3">
                  <c:v>0.16077591076940137</c:v>
                </c:pt>
                <c:pt idx="4">
                  <c:v>6.5352747983135839E-2</c:v>
                </c:pt>
                <c:pt idx="5">
                  <c:v>10.941728692405077</c:v>
                </c:pt>
                <c:pt idx="6">
                  <c:v>1.7787511778906049</c:v>
                </c:pt>
                <c:pt idx="7">
                  <c:v>0.43417405167980938</c:v>
                </c:pt>
                <c:pt idx="9">
                  <c:v>1.0942034408963259</c:v>
                </c:pt>
                <c:pt idx="10">
                  <c:v>0.7113033686072977</c:v>
                </c:pt>
                <c:pt idx="11">
                  <c:v>0.2420497947953642</c:v>
                </c:pt>
                <c:pt idx="13">
                  <c:v>9.3857592604667625E-2</c:v>
                </c:pt>
                <c:pt idx="14">
                  <c:v>5.9765042065483838E-2</c:v>
                </c:pt>
                <c:pt idx="15">
                  <c:v>4.3768134189964676E-2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45-4DDF-A15E-8ACCCAC7EEE9}"/>
            </c:ext>
          </c:extLst>
        </c:ser>
        <c:ser>
          <c:idx val="2"/>
          <c:order val="2"/>
          <c:tx>
            <c:strRef>
              <c:f>Sheet1!$K$2</c:f>
              <c:strCache>
                <c:ptCount val="1"/>
                <c:pt idx="0">
                  <c:v>0.4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Sheet1!$K$3:$K$18</c:f>
              <c:numCache>
                <c:formatCode>General</c:formatCode>
                <c:ptCount val="16"/>
                <c:pt idx="0">
                  <c:v>1.4188504499100084E-2</c:v>
                </c:pt>
                <c:pt idx="1">
                  <c:v>3.2569790861172343E-2</c:v>
                </c:pt>
                <c:pt idx="2">
                  <c:v>136.3546108350092</c:v>
                </c:pt>
                <c:pt idx="3">
                  <c:v>0.35404959425861504</c:v>
                </c:pt>
                <c:pt idx="4">
                  <c:v>0.11390129669506148</c:v>
                </c:pt>
                <c:pt idx="5">
                  <c:v>17.464309607358913</c:v>
                </c:pt>
                <c:pt idx="6">
                  <c:v>2.2746655697776577</c:v>
                </c:pt>
                <c:pt idx="7">
                  <c:v>0.52415648963256956</c:v>
                </c:pt>
                <c:pt idx="9">
                  <c:v>1.7545281237620651</c:v>
                </c:pt>
                <c:pt idx="10">
                  <c:v>1.0579720568789666</c:v>
                </c:pt>
                <c:pt idx="11">
                  <c:v>0.31679243408807545</c:v>
                </c:pt>
                <c:pt idx="13">
                  <c:v>0.1783710657796686</c:v>
                </c:pt>
                <c:pt idx="14">
                  <c:v>0.10213909000242023</c:v>
                </c:pt>
                <c:pt idx="15">
                  <c:v>7.0181293210494489E-2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45-4DDF-A15E-8ACCCAC7EEE9}"/>
            </c:ext>
          </c:extLst>
        </c:ser>
        <c:ser>
          <c:idx val="3"/>
          <c:order val="3"/>
          <c:tx>
            <c:strRef>
              <c:f>Sheet1!$L$2</c:f>
              <c:strCache>
                <c:ptCount val="1"/>
                <c:pt idx="0">
                  <c:v>0.4 Geo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Sheet1!$L$3:$L$18</c:f>
              <c:numCache>
                <c:formatCode>General</c:formatCode>
                <c:ptCount val="16"/>
                <c:pt idx="0">
                  <c:v>9.2838863383875817E-3</c:v>
                </c:pt>
                <c:pt idx="1">
                  <c:v>2.1311212639736402E-2</c:v>
                </c:pt>
                <c:pt idx="2">
                  <c:v>89.220164731779036</c:v>
                </c:pt>
                <c:pt idx="3">
                  <c:v>0.23166332938455209</c:v>
                </c:pt>
                <c:pt idx="4">
                  <c:v>7.4528410825748501E-2</c:v>
                </c:pt>
                <c:pt idx="5">
                  <c:v>11.427325930186228</c:v>
                </c:pt>
                <c:pt idx="6">
                  <c:v>1.4883694478864073</c:v>
                </c:pt>
                <c:pt idx="7">
                  <c:v>0.34296844135938703</c:v>
                </c:pt>
                <c:pt idx="9">
                  <c:v>1.1480307652962696</c:v>
                </c:pt>
                <c:pt idx="10">
                  <c:v>0.69225705400293736</c:v>
                </c:pt>
                <c:pt idx="11">
                  <c:v>0.20728505609039849</c:v>
                </c:pt>
                <c:pt idx="13">
                  <c:v>0.11671256127525842</c:v>
                </c:pt>
                <c:pt idx="14">
                  <c:v>6.6832110625115695E-2</c:v>
                </c:pt>
                <c:pt idx="15">
                  <c:v>4.5921340708501596E-2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45-4DDF-A15E-8ACCCAC7EEE9}"/>
            </c:ext>
          </c:extLst>
        </c:ser>
        <c:ser>
          <c:idx val="4"/>
          <c:order val="4"/>
          <c:tx>
            <c:strRef>
              <c:f>Sheet1!$M$2</c:f>
              <c:strCache>
                <c:ptCount val="1"/>
                <c:pt idx="0">
                  <c:v>0.8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Sheet1!$M$3:$M$18</c:f>
              <c:numCache>
                <c:formatCode>General</c:formatCode>
                <c:ptCount val="16"/>
                <c:pt idx="0">
                  <c:v>3.0695520474698996E-2</c:v>
                </c:pt>
                <c:pt idx="1">
                  <c:v>9.9742292309934102E-2</c:v>
                </c:pt>
                <c:pt idx="2">
                  <c:v>434.26359266435156</c:v>
                </c:pt>
                <c:pt idx="3">
                  <c:v>4.3233110282112355</c:v>
                </c:pt>
                <c:pt idx="4">
                  <c:v>0.67722072573141545</c:v>
                </c:pt>
                <c:pt idx="5">
                  <c:v>70.40655853209185</c:v>
                </c:pt>
                <c:pt idx="6">
                  <c:v>4.1914747364087273</c:v>
                </c:pt>
                <c:pt idx="7">
                  <c:v>0.6830811236749218</c:v>
                </c:pt>
                <c:pt idx="9">
                  <c:v>7.8584422878785549</c:v>
                </c:pt>
                <c:pt idx="10">
                  <c:v>3.6632771246620672</c:v>
                </c:pt>
                <c:pt idx="11">
                  <c:v>0.65760142427638413</c:v>
                </c:pt>
                <c:pt idx="13">
                  <c:v>1.3924476226036644</c:v>
                </c:pt>
                <c:pt idx="14">
                  <c:v>0.56962136004026276</c:v>
                </c:pt>
                <c:pt idx="15">
                  <c:v>0.31691237417664542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45-4DDF-A15E-8ACCCAC7EEE9}"/>
            </c:ext>
          </c:extLst>
        </c:ser>
        <c:ser>
          <c:idx val="5"/>
          <c:order val="5"/>
          <c:tx>
            <c:strRef>
              <c:f>Sheet1!$N$2</c:f>
              <c:strCache>
                <c:ptCount val="1"/>
                <c:pt idx="0">
                  <c:v>0.8 Geo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Sheet1!$N$3:$N$18</c:f>
              <c:numCache>
                <c:formatCode>General</c:formatCode>
                <c:ptCount val="16"/>
                <c:pt idx="0">
                  <c:v>5.6266224143327751E-3</c:v>
                </c:pt>
                <c:pt idx="1">
                  <c:v>1.8283196013261612E-2</c:v>
                </c:pt>
                <c:pt idx="2">
                  <c:v>79.602405381200128</c:v>
                </c:pt>
                <c:pt idx="3">
                  <c:v>0.79248171587499217</c:v>
                </c:pt>
                <c:pt idx="4">
                  <c:v>0.12413750462357835</c:v>
                </c:pt>
                <c:pt idx="5">
                  <c:v>12.905828414906043</c:v>
                </c:pt>
                <c:pt idx="6">
                  <c:v>0.76831555016068409</c:v>
                </c:pt>
                <c:pt idx="7">
                  <c:v>0.12521174105664432</c:v>
                </c:pt>
                <c:pt idx="9">
                  <c:v>1.4404866519583461</c:v>
                </c:pt>
                <c:pt idx="10">
                  <c:v>0.67149463051214897</c:v>
                </c:pt>
                <c:pt idx="11">
                  <c:v>0.12054120133198178</c:v>
                </c:pt>
                <c:pt idx="13">
                  <c:v>0.25524170572654192</c:v>
                </c:pt>
                <c:pt idx="14">
                  <c:v>0.1044140728849033</c:v>
                </c:pt>
                <c:pt idx="15">
                  <c:v>5.8091416608866402E-2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45-4DDF-A15E-8ACCCAC7EEE9}"/>
            </c:ext>
          </c:extLst>
        </c:ser>
        <c:ser>
          <c:idx val="6"/>
          <c:order val="6"/>
          <c:tx>
            <c:strRef>
              <c:f>Sheet1!$O$2</c:f>
              <c:strCache>
                <c:ptCount val="1"/>
                <c:pt idx="0">
                  <c:v>1.2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Sheet1!$O$3:$O$18</c:f>
              <c:numCache>
                <c:formatCode>General</c:formatCode>
                <c:ptCount val="16"/>
                <c:pt idx="0">
                  <c:v>0.14757420267694554</c:v>
                </c:pt>
                <c:pt idx="1">
                  <c:v>0.7295337815741525</c:v>
                </c:pt>
                <c:pt idx="2">
                  <c:v>3620.6576163448894</c:v>
                </c:pt>
                <c:pt idx="3">
                  <c:v>142.7403225569891</c:v>
                </c:pt>
                <c:pt idx="4">
                  <c:v>10.395771532100051</c:v>
                </c:pt>
                <c:pt idx="5">
                  <c:v>638.53451691399619</c:v>
                </c:pt>
                <c:pt idx="6">
                  <c:v>15.823298712654784</c:v>
                </c:pt>
                <c:pt idx="7">
                  <c:v>1.560117343990391</c:v>
                </c:pt>
                <c:pt idx="9">
                  <c:v>82.709161449829352</c:v>
                </c:pt>
                <c:pt idx="10">
                  <c:v>29.780367513897467</c:v>
                </c:pt>
                <c:pt idx="11">
                  <c:v>2.9780138200830213</c:v>
                </c:pt>
                <c:pt idx="13">
                  <c:v>27.673332036548082</c:v>
                </c:pt>
                <c:pt idx="14">
                  <c:v>8.0642233301176365</c:v>
                </c:pt>
                <c:pt idx="15">
                  <c:v>3.5808389709259392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45-4DDF-A15E-8ACCCAC7EEE9}"/>
            </c:ext>
          </c:extLst>
        </c:ser>
        <c:ser>
          <c:idx val="7"/>
          <c:order val="7"/>
          <c:tx>
            <c:strRef>
              <c:f>Sheet1!$P$2</c:f>
              <c:strCache>
                <c:ptCount val="1"/>
                <c:pt idx="0">
                  <c:v>1.2 Geo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Sheet1!$P$3:$P$18</c:f>
              <c:numCache>
                <c:formatCode>General</c:formatCode>
                <c:ptCount val="16"/>
                <c:pt idx="0">
                  <c:v>3.2445104591680941E-3</c:v>
                </c:pt>
                <c:pt idx="1">
                  <c:v>1.603925307877381E-2</c:v>
                </c:pt>
                <c:pt idx="2">
                  <c:v>79.602405381200128</c:v>
                </c:pt>
                <c:pt idx="3">
                  <c:v>3.1382346038826276</c:v>
                </c:pt>
                <c:pt idx="4">
                  <c:v>0.22855749077538329</c:v>
                </c:pt>
                <c:pt idx="5">
                  <c:v>14.038577753338993</c:v>
                </c:pt>
                <c:pt idx="6">
                  <c:v>0.34788504522118469</c:v>
                </c:pt>
                <c:pt idx="7">
                  <c:v>3.4300148320551574E-2</c:v>
                </c:pt>
                <c:pt idx="9">
                  <c:v>1.8184122599018198</c:v>
                </c:pt>
                <c:pt idx="10">
                  <c:v>0.65473986729392442</c:v>
                </c:pt>
                <c:pt idx="11">
                  <c:v>6.5473482570378452E-2</c:v>
                </c:pt>
                <c:pt idx="13">
                  <c:v>0.60841538428747655</c:v>
                </c:pt>
                <c:pt idx="14">
                  <c:v>0.17729695614151883</c:v>
                </c:pt>
                <c:pt idx="15">
                  <c:v>7.872696774245172E-2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45-4DDF-A15E-8ACCCAC7E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08904"/>
        <c:axId val="594513824"/>
      </c:scatterChart>
      <c:valAx>
        <c:axId val="594508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13824"/>
        <c:crosses val="autoZero"/>
        <c:crossBetween val="midCat"/>
      </c:valAx>
      <c:valAx>
        <c:axId val="59451382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08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Sheet1!$M$2</c:f>
              <c:strCache>
                <c:ptCount val="1"/>
                <c:pt idx="0">
                  <c:v>0.8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Sheet1!$M$3:$M$18</c:f>
              <c:numCache>
                <c:formatCode>General</c:formatCode>
                <c:ptCount val="16"/>
                <c:pt idx="0">
                  <c:v>3.0695520474698996E-2</c:v>
                </c:pt>
                <c:pt idx="1">
                  <c:v>9.9742292309934102E-2</c:v>
                </c:pt>
                <c:pt idx="2">
                  <c:v>434.26359266435156</c:v>
                </c:pt>
                <c:pt idx="3">
                  <c:v>4.3233110282112355</c:v>
                </c:pt>
                <c:pt idx="4">
                  <c:v>0.67722072573141545</c:v>
                </c:pt>
                <c:pt idx="5">
                  <c:v>70.40655853209185</c:v>
                </c:pt>
                <c:pt idx="6">
                  <c:v>4.1914747364087273</c:v>
                </c:pt>
                <c:pt idx="7">
                  <c:v>0.6830811236749218</c:v>
                </c:pt>
                <c:pt idx="9">
                  <c:v>7.8584422878785549</c:v>
                </c:pt>
                <c:pt idx="10">
                  <c:v>3.6632771246620672</c:v>
                </c:pt>
                <c:pt idx="11">
                  <c:v>0.65760142427638413</c:v>
                </c:pt>
                <c:pt idx="13">
                  <c:v>1.3924476226036644</c:v>
                </c:pt>
                <c:pt idx="14">
                  <c:v>0.56962136004026276</c:v>
                </c:pt>
                <c:pt idx="15">
                  <c:v>0.31691237417664542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25-48B7-9928-1F84F99A6B90}"/>
            </c:ext>
          </c:extLst>
        </c:ser>
        <c:ser>
          <c:idx val="1"/>
          <c:order val="1"/>
          <c:tx>
            <c:strRef>
              <c:f>Sheet1!$N$2</c:f>
              <c:strCache>
                <c:ptCount val="1"/>
                <c:pt idx="0">
                  <c:v>0.8 Geo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Sheet1!$N$3:$N$18</c:f>
              <c:numCache>
                <c:formatCode>General</c:formatCode>
                <c:ptCount val="16"/>
                <c:pt idx="0">
                  <c:v>5.6266224143327751E-3</c:v>
                </c:pt>
                <c:pt idx="1">
                  <c:v>1.8283196013261612E-2</c:v>
                </c:pt>
                <c:pt idx="2">
                  <c:v>79.602405381200128</c:v>
                </c:pt>
                <c:pt idx="3">
                  <c:v>0.79248171587499217</c:v>
                </c:pt>
                <c:pt idx="4">
                  <c:v>0.12413750462357835</c:v>
                </c:pt>
                <c:pt idx="5">
                  <c:v>12.905828414906043</c:v>
                </c:pt>
                <c:pt idx="6">
                  <c:v>0.76831555016068409</c:v>
                </c:pt>
                <c:pt idx="7">
                  <c:v>0.12521174105664432</c:v>
                </c:pt>
                <c:pt idx="9">
                  <c:v>1.4404866519583461</c:v>
                </c:pt>
                <c:pt idx="10">
                  <c:v>0.67149463051214897</c:v>
                </c:pt>
                <c:pt idx="11">
                  <c:v>0.12054120133198178</c:v>
                </c:pt>
                <c:pt idx="13">
                  <c:v>0.25524170572654192</c:v>
                </c:pt>
                <c:pt idx="14">
                  <c:v>0.1044140728849033</c:v>
                </c:pt>
                <c:pt idx="15">
                  <c:v>5.8091416608866402E-2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25-48B7-9928-1F84F99A6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08904"/>
        <c:axId val="594513824"/>
      </c:scatterChart>
      <c:valAx>
        <c:axId val="594508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13824"/>
        <c:crosses val="autoZero"/>
        <c:crossBetween val="midCat"/>
      </c:valAx>
      <c:valAx>
        <c:axId val="59451382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08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91426071741034"/>
          <c:y val="0.14393518518518519"/>
          <c:w val="0.85219685039370074"/>
          <c:h val="0.671457786526684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0.25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Sheet1!$I$3:$I$18</c:f>
              <c:numCache>
                <c:formatCode>General</c:formatCode>
                <c:ptCount val="16"/>
                <c:pt idx="0">
                  <c:v>1.267964187367172E-2</c:v>
                </c:pt>
                <c:pt idx="1">
                  <c:v>2.6734175954927563E-2</c:v>
                </c:pt>
                <c:pt idx="2">
                  <c:v>109.89862390239237</c:v>
                </c:pt>
                <c:pt idx="3">
                  <c:v>0.18974780584826459</c:v>
                </c:pt>
                <c:pt idx="4">
                  <c:v>7.7129344045455572E-2</c:v>
                </c:pt>
                <c:pt idx="5">
                  <c:v>12.913433372171557</c:v>
                </c:pt>
                <c:pt idx="6">
                  <c:v>2.0992829805134821</c:v>
                </c:pt>
                <c:pt idx="7">
                  <c:v>0.5124124209170644</c:v>
                </c:pt>
                <c:pt idx="9">
                  <c:v>1.2913794178997964</c:v>
                </c:pt>
                <c:pt idx="10">
                  <c:v>0.83948057168400803</c:v>
                </c:pt>
                <c:pt idx="11">
                  <c:v>0.28566728217336956</c:v>
                </c:pt>
                <c:pt idx="13">
                  <c:v>0.11077077513483703</c:v>
                </c:pt>
                <c:pt idx="14">
                  <c:v>7.0534730881543578E-2</c:v>
                </c:pt>
                <c:pt idx="15">
                  <c:v>5.1655172649152765E-2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43-4F0E-A34B-B7A97A92C990}"/>
            </c:ext>
          </c:extLst>
        </c:ser>
        <c:ser>
          <c:idx val="1"/>
          <c:order val="1"/>
          <c:tx>
            <c:strRef>
              <c:f>Sheet1!$K$2</c:f>
              <c:strCache>
                <c:ptCount val="1"/>
                <c:pt idx="0">
                  <c:v>0.4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Sheet1!$K$3:$K$18</c:f>
              <c:numCache>
                <c:formatCode>General</c:formatCode>
                <c:ptCount val="16"/>
                <c:pt idx="0">
                  <c:v>1.4188504499100084E-2</c:v>
                </c:pt>
                <c:pt idx="1">
                  <c:v>3.2569790861172343E-2</c:v>
                </c:pt>
                <c:pt idx="2">
                  <c:v>136.3546108350092</c:v>
                </c:pt>
                <c:pt idx="3">
                  <c:v>0.35404959425861504</c:v>
                </c:pt>
                <c:pt idx="4">
                  <c:v>0.11390129669506148</c:v>
                </c:pt>
                <c:pt idx="5">
                  <c:v>17.464309607358913</c:v>
                </c:pt>
                <c:pt idx="6">
                  <c:v>2.2746655697776577</c:v>
                </c:pt>
                <c:pt idx="7">
                  <c:v>0.52415648963256956</c:v>
                </c:pt>
                <c:pt idx="9">
                  <c:v>1.7545281237620651</c:v>
                </c:pt>
                <c:pt idx="10">
                  <c:v>1.0579720568789666</c:v>
                </c:pt>
                <c:pt idx="11">
                  <c:v>0.31679243408807545</c:v>
                </c:pt>
                <c:pt idx="13">
                  <c:v>0.1783710657796686</c:v>
                </c:pt>
                <c:pt idx="14">
                  <c:v>0.10213909000242023</c:v>
                </c:pt>
                <c:pt idx="15">
                  <c:v>7.0181293210494489E-2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43-4F0E-A34B-B7A97A92C990}"/>
            </c:ext>
          </c:extLst>
        </c:ser>
        <c:ser>
          <c:idx val="2"/>
          <c:order val="2"/>
          <c:tx>
            <c:strRef>
              <c:f>Sheet1!$M$2</c:f>
              <c:strCache>
                <c:ptCount val="1"/>
                <c:pt idx="0">
                  <c:v>0.8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Sheet1!$M$3:$M$18</c:f>
              <c:numCache>
                <c:formatCode>General</c:formatCode>
                <c:ptCount val="16"/>
                <c:pt idx="0">
                  <c:v>3.0695520474698996E-2</c:v>
                </c:pt>
                <c:pt idx="1">
                  <c:v>9.9742292309934102E-2</c:v>
                </c:pt>
                <c:pt idx="2">
                  <c:v>434.26359266435156</c:v>
                </c:pt>
                <c:pt idx="3">
                  <c:v>4.3233110282112355</c:v>
                </c:pt>
                <c:pt idx="4">
                  <c:v>0.67722072573141545</c:v>
                </c:pt>
                <c:pt idx="5">
                  <c:v>70.40655853209185</c:v>
                </c:pt>
                <c:pt idx="6">
                  <c:v>4.1914747364087273</c:v>
                </c:pt>
                <c:pt idx="7">
                  <c:v>0.6830811236749218</c:v>
                </c:pt>
                <c:pt idx="9">
                  <c:v>7.8584422878785549</c:v>
                </c:pt>
                <c:pt idx="10">
                  <c:v>3.6632771246620672</c:v>
                </c:pt>
                <c:pt idx="11">
                  <c:v>0.65760142427638413</c:v>
                </c:pt>
                <c:pt idx="13">
                  <c:v>1.3924476226036644</c:v>
                </c:pt>
                <c:pt idx="14">
                  <c:v>0.56962136004026276</c:v>
                </c:pt>
                <c:pt idx="15">
                  <c:v>0.31691237417664542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43-4F0E-A34B-B7A97A92C990}"/>
            </c:ext>
          </c:extLst>
        </c:ser>
        <c:ser>
          <c:idx val="3"/>
          <c:order val="3"/>
          <c:tx>
            <c:strRef>
              <c:f>Sheet1!$O$2</c:f>
              <c:strCache>
                <c:ptCount val="1"/>
                <c:pt idx="0">
                  <c:v>1.2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Sheet1!$O$3:$O$18</c:f>
              <c:numCache>
                <c:formatCode>General</c:formatCode>
                <c:ptCount val="16"/>
                <c:pt idx="0">
                  <c:v>0.14757420267694554</c:v>
                </c:pt>
                <c:pt idx="1">
                  <c:v>0.7295337815741525</c:v>
                </c:pt>
                <c:pt idx="2">
                  <c:v>3620.6576163448894</c:v>
                </c:pt>
                <c:pt idx="3">
                  <c:v>142.7403225569891</c:v>
                </c:pt>
                <c:pt idx="4">
                  <c:v>10.395771532100051</c:v>
                </c:pt>
                <c:pt idx="5">
                  <c:v>638.53451691399619</c:v>
                </c:pt>
                <c:pt idx="6">
                  <c:v>15.823298712654784</c:v>
                </c:pt>
                <c:pt idx="7">
                  <c:v>1.560117343990391</c:v>
                </c:pt>
                <c:pt idx="9">
                  <c:v>82.709161449829352</c:v>
                </c:pt>
                <c:pt idx="10">
                  <c:v>29.780367513897467</c:v>
                </c:pt>
                <c:pt idx="11">
                  <c:v>2.9780138200830213</c:v>
                </c:pt>
                <c:pt idx="13">
                  <c:v>27.673332036548082</c:v>
                </c:pt>
                <c:pt idx="14">
                  <c:v>8.0642233301176365</c:v>
                </c:pt>
                <c:pt idx="15">
                  <c:v>3.5808389709259392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43-4F0E-A34B-B7A97A92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13168"/>
        <c:axId val="594507592"/>
      </c:scatterChart>
      <c:valAx>
        <c:axId val="59451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07592"/>
        <c:crosses val="autoZero"/>
        <c:crossBetween val="midCat"/>
      </c:valAx>
      <c:valAx>
        <c:axId val="59450759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1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77537182852144"/>
          <c:y val="0.17171296296296298"/>
          <c:w val="0.8585579615048119"/>
          <c:h val="0.671457786526684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Sheet1!$J$2</c:f>
              <c:strCache>
                <c:ptCount val="1"/>
                <c:pt idx="0">
                  <c:v>0.25 Geo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Sheet1!$J$3:$J$18</c:f>
              <c:numCache>
                <c:formatCode>General</c:formatCode>
                <c:ptCount val="16"/>
                <c:pt idx="0">
                  <c:v>1.0743633958537575E-2</c:v>
                </c:pt>
                <c:pt idx="1">
                  <c:v>2.2652232886740498E-2</c:v>
                </c:pt>
                <c:pt idx="2">
                  <c:v>93.118606938413905</c:v>
                </c:pt>
                <c:pt idx="3">
                  <c:v>0.16077591076940137</c:v>
                </c:pt>
                <c:pt idx="4">
                  <c:v>6.5352747983135839E-2</c:v>
                </c:pt>
                <c:pt idx="5">
                  <c:v>10.941728692405077</c:v>
                </c:pt>
                <c:pt idx="6">
                  <c:v>1.7787511778906049</c:v>
                </c:pt>
                <c:pt idx="7">
                  <c:v>0.43417405167980938</c:v>
                </c:pt>
                <c:pt idx="9">
                  <c:v>1.0942034408963259</c:v>
                </c:pt>
                <c:pt idx="10">
                  <c:v>0.7113033686072977</c:v>
                </c:pt>
                <c:pt idx="11">
                  <c:v>0.2420497947953642</c:v>
                </c:pt>
                <c:pt idx="13">
                  <c:v>9.3857592604667625E-2</c:v>
                </c:pt>
                <c:pt idx="14">
                  <c:v>5.9765042065483838E-2</c:v>
                </c:pt>
                <c:pt idx="15">
                  <c:v>4.3768134189964676E-2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88-49F2-818C-CD6515CF6D90}"/>
            </c:ext>
          </c:extLst>
        </c:ser>
        <c:ser>
          <c:idx val="1"/>
          <c:order val="1"/>
          <c:tx>
            <c:strRef>
              <c:f>Sheet1!$L$2</c:f>
              <c:strCache>
                <c:ptCount val="1"/>
                <c:pt idx="0">
                  <c:v>0.4 Geo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Sheet1!$L$3:$L$18</c:f>
              <c:numCache>
                <c:formatCode>General</c:formatCode>
                <c:ptCount val="16"/>
                <c:pt idx="0">
                  <c:v>9.2838863383875817E-3</c:v>
                </c:pt>
                <c:pt idx="1">
                  <c:v>2.1311212639736402E-2</c:v>
                </c:pt>
                <c:pt idx="2">
                  <c:v>89.220164731779036</c:v>
                </c:pt>
                <c:pt idx="3">
                  <c:v>0.23166332938455209</c:v>
                </c:pt>
                <c:pt idx="4">
                  <c:v>7.4528410825748501E-2</c:v>
                </c:pt>
                <c:pt idx="5">
                  <c:v>11.427325930186228</c:v>
                </c:pt>
                <c:pt idx="6">
                  <c:v>1.4883694478864073</c:v>
                </c:pt>
                <c:pt idx="7">
                  <c:v>0.34296844135938703</c:v>
                </c:pt>
                <c:pt idx="9">
                  <c:v>1.1480307652962696</c:v>
                </c:pt>
                <c:pt idx="10">
                  <c:v>0.69225705400293736</c:v>
                </c:pt>
                <c:pt idx="11">
                  <c:v>0.20728505609039849</c:v>
                </c:pt>
                <c:pt idx="13">
                  <c:v>0.11671256127525842</c:v>
                </c:pt>
                <c:pt idx="14">
                  <c:v>6.6832110625115695E-2</c:v>
                </c:pt>
                <c:pt idx="15">
                  <c:v>4.5921340708501596E-2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88-49F2-818C-CD6515CF6D90}"/>
            </c:ext>
          </c:extLst>
        </c:ser>
        <c:ser>
          <c:idx val="2"/>
          <c:order val="2"/>
          <c:tx>
            <c:strRef>
              <c:f>Sheet1!$N$2</c:f>
              <c:strCache>
                <c:ptCount val="1"/>
                <c:pt idx="0">
                  <c:v>0.8 Geo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Sheet1!$N$3:$N$18</c:f>
              <c:numCache>
                <c:formatCode>General</c:formatCode>
                <c:ptCount val="16"/>
                <c:pt idx="0">
                  <c:v>5.6266224143327751E-3</c:v>
                </c:pt>
                <c:pt idx="1">
                  <c:v>1.8283196013261612E-2</c:v>
                </c:pt>
                <c:pt idx="2">
                  <c:v>79.602405381200128</c:v>
                </c:pt>
                <c:pt idx="3">
                  <c:v>0.79248171587499217</c:v>
                </c:pt>
                <c:pt idx="4">
                  <c:v>0.12413750462357835</c:v>
                </c:pt>
                <c:pt idx="5">
                  <c:v>12.905828414906043</c:v>
                </c:pt>
                <c:pt idx="6">
                  <c:v>0.76831555016068409</c:v>
                </c:pt>
                <c:pt idx="7">
                  <c:v>0.12521174105664432</c:v>
                </c:pt>
                <c:pt idx="9">
                  <c:v>1.4404866519583461</c:v>
                </c:pt>
                <c:pt idx="10">
                  <c:v>0.67149463051214897</c:v>
                </c:pt>
                <c:pt idx="11">
                  <c:v>0.12054120133198178</c:v>
                </c:pt>
                <c:pt idx="13">
                  <c:v>0.25524170572654192</c:v>
                </c:pt>
                <c:pt idx="14">
                  <c:v>0.1044140728849033</c:v>
                </c:pt>
                <c:pt idx="15">
                  <c:v>5.8091416608866402E-2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88-49F2-818C-CD6515CF6D90}"/>
            </c:ext>
          </c:extLst>
        </c:ser>
        <c:ser>
          <c:idx val="3"/>
          <c:order val="3"/>
          <c:tx>
            <c:strRef>
              <c:f>Sheet1!$P$2</c:f>
              <c:strCache>
                <c:ptCount val="1"/>
                <c:pt idx="0">
                  <c:v>1.2 Geo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Sheet1!$H$3:$H$18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Sheet1!$P$3:$P$18</c:f>
              <c:numCache>
                <c:formatCode>General</c:formatCode>
                <c:ptCount val="16"/>
                <c:pt idx="0">
                  <c:v>3.2445104591680941E-3</c:v>
                </c:pt>
                <c:pt idx="1">
                  <c:v>1.603925307877381E-2</c:v>
                </c:pt>
                <c:pt idx="2">
                  <c:v>79.602405381200128</c:v>
                </c:pt>
                <c:pt idx="3">
                  <c:v>3.1382346038826276</c:v>
                </c:pt>
                <c:pt idx="4">
                  <c:v>0.22855749077538329</c:v>
                </c:pt>
                <c:pt idx="5">
                  <c:v>14.038577753338993</c:v>
                </c:pt>
                <c:pt idx="6">
                  <c:v>0.34788504522118469</c:v>
                </c:pt>
                <c:pt idx="7">
                  <c:v>3.4300148320551574E-2</c:v>
                </c:pt>
                <c:pt idx="9">
                  <c:v>1.8184122599018198</c:v>
                </c:pt>
                <c:pt idx="10">
                  <c:v>0.65473986729392442</c:v>
                </c:pt>
                <c:pt idx="11">
                  <c:v>6.5473482570378452E-2</c:v>
                </c:pt>
                <c:pt idx="13">
                  <c:v>0.60841538428747655</c:v>
                </c:pt>
                <c:pt idx="14">
                  <c:v>0.17729695614151883</c:v>
                </c:pt>
                <c:pt idx="15">
                  <c:v>7.872696774245172E-2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88-49F2-818C-CD6515CF6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13168"/>
        <c:axId val="594507592"/>
      </c:scatterChart>
      <c:valAx>
        <c:axId val="59451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07592"/>
        <c:crosses val="autoZero"/>
        <c:crossBetween val="midCat"/>
      </c:valAx>
      <c:valAx>
        <c:axId val="59450759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1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Sheet2!$I$3</c:f>
              <c:strCache>
                <c:ptCount val="1"/>
                <c:pt idx="0">
                  <c:v>0.25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Sheet2!$H$4:$H$18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Sheet2!$I$4:$I$18</c:f>
              <c:numCache>
                <c:formatCode>General</c:formatCode>
                <c:ptCount val="15"/>
                <c:pt idx="0">
                  <c:v>5.1654884623578319E-2</c:v>
                </c:pt>
                <c:pt idx="1">
                  <c:v>8.7859805981567354E-2</c:v>
                </c:pt>
                <c:pt idx="2">
                  <c:v>0.12913796132061187</c:v>
                </c:pt>
                <c:pt idx="3">
                  <c:v>0.21965278206939348</c:v>
                </c:pt>
                <c:pt idx="4">
                  <c:v>1.2913318755883674</c:v>
                </c:pt>
                <c:pt idx="5">
                  <c:v>2.1966220620196117</c:v>
                </c:pt>
                <c:pt idx="6">
                  <c:v>12.913460931705787</c:v>
                </c:pt>
                <c:pt idx="7">
                  <c:v>21.940241505897713</c:v>
                </c:pt>
                <c:pt idx="8">
                  <c:v>5.1658119058697771E-2</c:v>
                </c:pt>
                <c:pt idx="9">
                  <c:v>8.7859806040608474E-2</c:v>
                </c:pt>
                <c:pt idx="10">
                  <c:v>0.12913784198775222</c:v>
                </c:pt>
                <c:pt idx="11">
                  <c:v>0.21965279001306071</c:v>
                </c:pt>
                <c:pt idx="12">
                  <c:v>1.2913808383406311</c:v>
                </c:pt>
                <c:pt idx="13">
                  <c:v>2.1966206306938076</c:v>
                </c:pt>
                <c:pt idx="14">
                  <c:v>12.891731126274861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2E-4B01-8DCA-F93207DA9673}"/>
            </c:ext>
          </c:extLst>
        </c:ser>
        <c:ser>
          <c:idx val="1"/>
          <c:order val="1"/>
          <c:tx>
            <c:strRef>
              <c:f>Sheet2!$J$3</c:f>
              <c:strCache>
                <c:ptCount val="1"/>
                <c:pt idx="0">
                  <c:v>0.25 Geo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Sheet2!$H$4:$H$18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Sheet2!$J$4:$J$18</c:f>
              <c:numCache>
                <c:formatCode>General</c:formatCode>
                <c:ptCount val="15"/>
                <c:pt idx="0">
                  <c:v>4.3767890141956589E-2</c:v>
                </c:pt>
                <c:pt idx="1">
                  <c:v>7.4444815124794159E-2</c:v>
                </c:pt>
                <c:pt idx="2">
                  <c:v>0.10942036063820436</c:v>
                </c:pt>
                <c:pt idx="3">
                  <c:v>0.18611480608360639</c:v>
                </c:pt>
                <c:pt idx="4">
                  <c:v>1.0941631576456927</c:v>
                </c:pt>
                <c:pt idx="5">
                  <c:v>1.8612279128000968</c:v>
                </c:pt>
                <c:pt idx="6">
                  <c:v>10.941752043975317</c:v>
                </c:pt>
                <c:pt idx="7">
                  <c:v>18.590266669181563</c:v>
                </c:pt>
                <c:pt idx="8">
                  <c:v>4.3770630723065425E-2</c:v>
                </c:pt>
                <c:pt idx="9">
                  <c:v>7.4444815174820489E-2</c:v>
                </c:pt>
                <c:pt idx="10">
                  <c:v>0.10942025952584045</c:v>
                </c:pt>
                <c:pt idx="11">
                  <c:v>0.18611481281438433</c:v>
                </c:pt>
                <c:pt idx="12">
                  <c:v>1.0942046444552702</c:v>
                </c:pt>
                <c:pt idx="13">
                  <c:v>1.8612267000181695</c:v>
                </c:pt>
                <c:pt idx="14">
                  <c:v>10.923340082670252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2E-4B01-8DCA-F93207DA9673}"/>
            </c:ext>
          </c:extLst>
        </c:ser>
        <c:ser>
          <c:idx val="2"/>
          <c:order val="2"/>
          <c:tx>
            <c:strRef>
              <c:f>Sheet2!$K$3</c:f>
              <c:strCache>
                <c:ptCount val="1"/>
                <c:pt idx="0">
                  <c:v>0.4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Sheet2!$H$4:$H$18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Sheet2!$K$4:$K$18</c:f>
              <c:numCache>
                <c:formatCode>General</c:formatCode>
                <c:ptCount val="15"/>
                <c:pt idx="0">
                  <c:v>7.0182260952165884E-2</c:v>
                </c:pt>
                <c:pt idx="1">
                  <c:v>0.13370254283855851</c:v>
                </c:pt>
                <c:pt idx="2">
                  <c:v>0.17544987178209837</c:v>
                </c:pt>
                <c:pt idx="3">
                  <c:v>0.33424015299785154</c:v>
                </c:pt>
                <c:pt idx="4">
                  <c:v>1.7545279552761304</c:v>
                </c:pt>
                <c:pt idx="5">
                  <c:v>3.342342776811579</c:v>
                </c:pt>
                <c:pt idx="6">
                  <c:v>17.464309687590507</c:v>
                </c:pt>
                <c:pt idx="7">
                  <c:v>32.172491400740988</c:v>
                </c:pt>
                <c:pt idx="8">
                  <c:v>7.0181300897940391E-2</c:v>
                </c:pt>
                <c:pt idx="9">
                  <c:v>0.13370222103507592</c:v>
                </c:pt>
                <c:pt idx="10">
                  <c:v>0.17544987126788766</c:v>
                </c:pt>
                <c:pt idx="11">
                  <c:v>0.3342369952890531</c:v>
                </c:pt>
                <c:pt idx="12">
                  <c:v>1.7546573737080042</c:v>
                </c:pt>
                <c:pt idx="13">
                  <c:v>3.3415578191388922</c:v>
                </c:pt>
                <c:pt idx="14">
                  <c:v>17.07690639726782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2E-4B01-8DCA-F93207DA9673}"/>
            </c:ext>
          </c:extLst>
        </c:ser>
        <c:ser>
          <c:idx val="3"/>
          <c:order val="3"/>
          <c:tx>
            <c:strRef>
              <c:f>Sheet2!$L$3</c:f>
              <c:strCache>
                <c:ptCount val="1"/>
                <c:pt idx="0">
                  <c:v>0.4 Geo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Sheet2!$L$4:$L$27</c:f>
              <c:numCache>
                <c:formatCode>General</c:formatCode>
                <c:ptCount val="24"/>
                <c:pt idx="0">
                  <c:v>4.5921973925602287E-2</c:v>
                </c:pt>
                <c:pt idx="1">
                  <c:v>8.7484851623742504E-2</c:v>
                </c:pt>
                <c:pt idx="2">
                  <c:v>0.11480115242681055</c:v>
                </c:pt>
                <c:pt idx="3">
                  <c:v>0.21870152632041961</c:v>
                </c:pt>
                <c:pt idx="4">
                  <c:v>1.1480306550517918</c:v>
                </c:pt>
                <c:pt idx="5">
                  <c:v>2.1869768195666799</c:v>
                </c:pt>
                <c:pt idx="6">
                  <c:v>11.427325982683728</c:v>
                </c:pt>
                <c:pt idx="7">
                  <c:v>21.051249862603594</c:v>
                </c:pt>
                <c:pt idx="8">
                  <c:v>4.592134573858591E-2</c:v>
                </c:pt>
                <c:pt idx="9">
                  <c:v>8.7484641059834528E-2</c:v>
                </c:pt>
                <c:pt idx="10">
                  <c:v>0.11480115209034988</c:v>
                </c:pt>
                <c:pt idx="11">
                  <c:v>0.21869946015413858</c:v>
                </c:pt>
                <c:pt idx="12">
                  <c:v>1.1481153367045824</c:v>
                </c:pt>
                <c:pt idx="13">
                  <c:v>2.1864632025174604</c:v>
                </c:pt>
                <c:pt idx="14">
                  <c:v>11.173838512267009</c:v>
                </c:pt>
                <c:pt idx="15">
                  <c:v>19.024648047514816</c:v>
                </c:pt>
                <c:pt idx="16">
                  <c:v>4.59213422304275E-2</c:v>
                </c:pt>
                <c:pt idx="17">
                  <c:v>8.74837946486203E-2</c:v>
                </c:pt>
                <c:pt idx="18">
                  <c:v>0.11480115149414823</c:v>
                </c:pt>
                <c:pt idx="19">
                  <c:v>0.21870660152467561</c:v>
                </c:pt>
                <c:pt idx="20">
                  <c:v>1.1474878391606289</c:v>
                </c:pt>
                <c:pt idx="21">
                  <c:v>2.1729884982336762</c:v>
                </c:pt>
                <c:pt idx="22">
                  <c:v>9.9173492964015466</c:v>
                </c:pt>
                <c:pt idx="23">
                  <c:v>13.762212926517265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2E-4B01-8DCA-F93207DA9673}"/>
            </c:ext>
          </c:extLst>
        </c:ser>
        <c:ser>
          <c:idx val="4"/>
          <c:order val="4"/>
          <c:tx>
            <c:strRef>
              <c:f>Sheet2!$M$3</c:f>
              <c:strCache>
                <c:ptCount val="1"/>
                <c:pt idx="0">
                  <c:v>0.8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Sheet2!$M$4:$M$27</c:f>
              <c:numCache>
                <c:formatCode>General</c:formatCode>
                <c:ptCount val="24"/>
                <c:pt idx="0">
                  <c:v>0.31691238056942667</c:v>
                </c:pt>
                <c:pt idx="1">
                  <c:v>0.87419060212553268</c:v>
                </c:pt>
                <c:pt idx="2">
                  <c:v>0.79217206006614271</c:v>
                </c:pt>
                <c:pt idx="3">
                  <c:v>2.1824551862892054</c:v>
                </c:pt>
                <c:pt idx="4">
                  <c:v>7.8582963458246642</c:v>
                </c:pt>
                <c:pt idx="5">
                  <c:v>20.778773542608651</c:v>
                </c:pt>
                <c:pt idx="6">
                  <c:v>70.406388967052607</c:v>
                </c:pt>
                <c:pt idx="7">
                  <c:v>145.45099111145262</c:v>
                </c:pt>
                <c:pt idx="8">
                  <c:v>0.31688920104151275</c:v>
                </c:pt>
                <c:pt idx="9">
                  <c:v>0.87342713940175498</c:v>
                </c:pt>
                <c:pt idx="10">
                  <c:v>0.79183074034817469</c:v>
                </c:pt>
                <c:pt idx="11">
                  <c:v>2.1742160832079915</c:v>
                </c:pt>
                <c:pt idx="12">
                  <c:v>7.7597797952564269</c:v>
                </c:pt>
                <c:pt idx="13">
                  <c:v>19.649266839680795</c:v>
                </c:pt>
                <c:pt idx="14">
                  <c:v>63.926108091680469</c:v>
                </c:pt>
                <c:pt idx="15">
                  <c:v>114.70532008390872</c:v>
                </c:pt>
                <c:pt idx="16">
                  <c:v>0.31673510311686531</c:v>
                </c:pt>
                <c:pt idx="17">
                  <c:v>0.86960691461815853</c:v>
                </c:pt>
                <c:pt idx="18">
                  <c:v>0.79002613784703679</c:v>
                </c:pt>
                <c:pt idx="19">
                  <c:v>2.1398710009051172</c:v>
                </c:pt>
                <c:pt idx="20">
                  <c:v>7.462339683904144</c:v>
                </c:pt>
                <c:pt idx="21">
                  <c:v>17.162544652894233</c:v>
                </c:pt>
                <c:pt idx="22">
                  <c:v>51.223896507960269</c:v>
                </c:pt>
                <c:pt idx="23">
                  <c:v>71.724869123789745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2E-4B01-8DCA-F93207DA9673}"/>
            </c:ext>
          </c:extLst>
        </c:ser>
        <c:ser>
          <c:idx val="5"/>
          <c:order val="5"/>
          <c:tx>
            <c:strRef>
              <c:f>Sheet2!$N$3</c:f>
              <c:strCache>
                <c:ptCount val="1"/>
                <c:pt idx="0">
                  <c:v>0.8 Geo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Sheet2!$N$4:$N$27</c:f>
              <c:numCache>
                <c:formatCode>General</c:formatCode>
                <c:ptCount val="24"/>
                <c:pt idx="0">
                  <c:v>5.8091417780691025E-2</c:v>
                </c:pt>
                <c:pt idx="1">
                  <c:v>0.16024293969450346</c:v>
                </c:pt>
                <c:pt idx="2">
                  <c:v>0.14520858419228472</c:v>
                </c:pt>
                <c:pt idx="3">
                  <c:v>0.40005352831770397</c:v>
                </c:pt>
                <c:pt idx="4">
                  <c:v>1.4404599001450868</c:v>
                </c:pt>
                <c:pt idx="5">
                  <c:v>3.8088395684169676</c:v>
                </c:pt>
                <c:pt idx="6">
                  <c:v>12.905797332896826</c:v>
                </c:pt>
                <c:pt idx="7">
                  <c:v>26.661799315284028</c:v>
                </c:pt>
                <c:pt idx="8">
                  <c:v>5.8087168872404185E-2</c:v>
                </c:pt>
                <c:pt idx="9">
                  <c:v>0.16010299365652517</c:v>
                </c:pt>
                <c:pt idx="10">
                  <c:v>0.14514601880339822</c:v>
                </c:pt>
                <c:pt idx="11">
                  <c:v>0.39854326488662878</c:v>
                </c:pt>
                <c:pt idx="12">
                  <c:v>1.4224013879244883</c:v>
                </c:pt>
                <c:pt idx="13">
                  <c:v>3.6017960769384181</c:v>
                </c:pt>
                <c:pt idx="14">
                  <c:v>11.717933662215788</c:v>
                </c:pt>
                <c:pt idx="15">
                  <c:v>21.025984086483057</c:v>
                </c:pt>
                <c:pt idx="16">
                  <c:v>5.8058922052561579E-2</c:v>
                </c:pt>
                <c:pt idx="17">
                  <c:v>0.15940272983748061</c:v>
                </c:pt>
                <c:pt idx="18">
                  <c:v>0.14481522731575322</c:v>
                </c:pt>
                <c:pt idx="19">
                  <c:v>0.39224766191528504</c:v>
                </c:pt>
                <c:pt idx="20">
                  <c:v>1.3678793217866669</c:v>
                </c:pt>
                <c:pt idx="21">
                  <c:v>3.1459690840087884</c:v>
                </c:pt>
                <c:pt idx="22">
                  <c:v>9.3895630301729849</c:v>
                </c:pt>
                <c:pt idx="23">
                  <c:v>13.147480480405759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2E-4B01-8DCA-F93207DA9673}"/>
            </c:ext>
          </c:extLst>
        </c:ser>
        <c:ser>
          <c:idx val="6"/>
          <c:order val="6"/>
          <c:tx>
            <c:strRef>
              <c:f>Sheet2!$O$3</c:f>
              <c:strCache>
                <c:ptCount val="1"/>
                <c:pt idx="0">
                  <c:v>1.2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Sheet2!$O$4:$O$27</c:f>
              <c:numCache>
                <c:formatCode>General</c:formatCode>
                <c:ptCount val="24"/>
                <c:pt idx="0">
                  <c:v>3.5808389710194621</c:v>
                </c:pt>
                <c:pt idx="1">
                  <c:v>14.378753948607194</c:v>
                </c:pt>
                <c:pt idx="2">
                  <c:v>8.8840131026610454</c:v>
                </c:pt>
                <c:pt idx="3">
                  <c:v>34.593556749191386</c:v>
                </c:pt>
                <c:pt idx="4">
                  <c:v>82.709161448299398</c:v>
                </c:pt>
                <c:pt idx="5">
                  <c:v>268.20733067357293</c:v>
                </c:pt>
                <c:pt idx="6">
                  <c:v>638.53451691399789</c:v>
                </c:pt>
                <c:pt idx="7">
                  <c:v>1393.6792276450292</c:v>
                </c:pt>
                <c:pt idx="8">
                  <c:v>3.5621460908734162</c:v>
                </c:pt>
                <c:pt idx="9">
                  <c:v>13.998053891008624</c:v>
                </c:pt>
                <c:pt idx="10">
                  <c:v>8.785011198570766</c:v>
                </c:pt>
                <c:pt idx="11">
                  <c:v>32.968305811272188</c:v>
                </c:pt>
                <c:pt idx="12">
                  <c:v>78.695734558458625</c:v>
                </c:pt>
                <c:pt idx="13">
                  <c:v>232.39429993486524</c:v>
                </c:pt>
                <c:pt idx="14">
                  <c:v>549.28333696591585</c:v>
                </c:pt>
                <c:pt idx="15">
                  <c:v>1006.4568836980576</c:v>
                </c:pt>
                <c:pt idx="16">
                  <c:v>3.5137927388419015</c:v>
                </c:pt>
                <c:pt idx="17">
                  <c:v>13.1862812315602</c:v>
                </c:pt>
                <c:pt idx="18">
                  <c:v>8.5522783058163299</c:v>
                </c:pt>
                <c:pt idx="19">
                  <c:v>29.877375566867581</c:v>
                </c:pt>
                <c:pt idx="20">
                  <c:v>71.246480896311169</c:v>
                </c:pt>
                <c:pt idx="21">
                  <c:v>179.99065058548322</c:v>
                </c:pt>
                <c:pt idx="22">
                  <c:v>427.07745747812783</c:v>
                </c:pt>
                <c:pt idx="23">
                  <c:v>565.86114450939044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2E-4B01-8DCA-F93207DA9673}"/>
            </c:ext>
          </c:extLst>
        </c:ser>
        <c:ser>
          <c:idx val="7"/>
          <c:order val="7"/>
          <c:tx>
            <c:strRef>
              <c:f>Sheet2!$P$3</c:f>
              <c:strCache>
                <c:ptCount val="1"/>
                <c:pt idx="0">
                  <c:v>1.2 Geo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Sheet2!$P$4:$P$27</c:f>
              <c:numCache>
                <c:formatCode>General</c:formatCode>
                <c:ptCount val="24"/>
                <c:pt idx="0">
                  <c:v>7.8726967744507867E-2</c:v>
                </c:pt>
                <c:pt idx="1">
                  <c:v>0.31612583181754617</c:v>
                </c:pt>
                <c:pt idx="2">
                  <c:v>0.19532054321221251</c:v>
                </c:pt>
                <c:pt idx="3">
                  <c:v>0.76056082063529118</c:v>
                </c:pt>
                <c:pt idx="4">
                  <c:v>1.8184122598681833</c:v>
                </c:pt>
                <c:pt idx="5">
                  <c:v>5.8967046666070742</c:v>
                </c:pt>
                <c:pt idx="6">
                  <c:v>14.038577753339018</c:v>
                </c:pt>
                <c:pt idx="7">
                  <c:v>30.640903008761533</c:v>
                </c:pt>
                <c:pt idx="8">
                  <c:v>7.8315993170052015E-2</c:v>
                </c:pt>
                <c:pt idx="9">
                  <c:v>0.30775590471457964</c:v>
                </c:pt>
                <c:pt idx="10">
                  <c:v>0.19314392489090856</c:v>
                </c:pt>
                <c:pt idx="11">
                  <c:v>0.72482866981761029</c:v>
                </c:pt>
                <c:pt idx="12">
                  <c:v>1.7301745781800069</c:v>
                </c:pt>
                <c:pt idx="13">
                  <c:v>5.1093329532690079</c:v>
                </c:pt>
                <c:pt idx="14">
                  <c:v>12.076335155501269</c:v>
                </c:pt>
                <c:pt idx="15">
                  <c:v>22.127579391423083</c:v>
                </c:pt>
                <c:pt idx="16">
                  <c:v>7.7252914708123829E-2</c:v>
                </c:pt>
                <c:pt idx="17">
                  <c:v>0.28990857885226223</c:v>
                </c:pt>
                <c:pt idx="18">
                  <c:v>0.18802714776430451</c:v>
                </c:pt>
                <c:pt idx="19">
                  <c:v>0.65687264956057911</c:v>
                </c:pt>
                <c:pt idx="20">
                  <c:v>1.5663981119588579</c:v>
                </c:pt>
                <c:pt idx="21">
                  <c:v>3.9572061904035025</c:v>
                </c:pt>
                <c:pt idx="22">
                  <c:v>9.3895630301729849</c:v>
                </c:pt>
                <c:pt idx="23">
                  <c:v>12.440808545763272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2E-4B01-8DCA-F93207DA9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08904"/>
        <c:axId val="594513824"/>
      </c:scatterChart>
      <c:valAx>
        <c:axId val="594508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13824"/>
        <c:crosses val="autoZero"/>
        <c:crossBetween val="midCat"/>
      </c:valAx>
      <c:valAx>
        <c:axId val="59451382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08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Sheet2!$M$3</c:f>
              <c:strCache>
                <c:ptCount val="1"/>
                <c:pt idx="0">
                  <c:v>0.8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Sheet2!$M$4:$M$27</c:f>
              <c:numCache>
                <c:formatCode>General</c:formatCode>
                <c:ptCount val="24"/>
                <c:pt idx="0">
                  <c:v>0.31691238056942667</c:v>
                </c:pt>
                <c:pt idx="1">
                  <c:v>0.87419060212553268</c:v>
                </c:pt>
                <c:pt idx="2">
                  <c:v>0.79217206006614271</c:v>
                </c:pt>
                <c:pt idx="3">
                  <c:v>2.1824551862892054</c:v>
                </c:pt>
                <c:pt idx="4">
                  <c:v>7.8582963458246642</c:v>
                </c:pt>
                <c:pt idx="5">
                  <c:v>20.778773542608651</c:v>
                </c:pt>
                <c:pt idx="6">
                  <c:v>70.406388967052607</c:v>
                </c:pt>
                <c:pt idx="7">
                  <c:v>145.45099111145262</c:v>
                </c:pt>
                <c:pt idx="8">
                  <c:v>0.31688920104151275</c:v>
                </c:pt>
                <c:pt idx="9">
                  <c:v>0.87342713940175498</c:v>
                </c:pt>
                <c:pt idx="10">
                  <c:v>0.79183074034817469</c:v>
                </c:pt>
                <c:pt idx="11">
                  <c:v>2.1742160832079915</c:v>
                </c:pt>
                <c:pt idx="12">
                  <c:v>7.7597797952564269</c:v>
                </c:pt>
                <c:pt idx="13">
                  <c:v>19.649266839680795</c:v>
                </c:pt>
                <c:pt idx="14">
                  <c:v>63.926108091680469</c:v>
                </c:pt>
                <c:pt idx="15">
                  <c:v>114.70532008390872</c:v>
                </c:pt>
                <c:pt idx="16">
                  <c:v>0.31673510311686531</c:v>
                </c:pt>
                <c:pt idx="17">
                  <c:v>0.86960691461815853</c:v>
                </c:pt>
                <c:pt idx="18">
                  <c:v>0.79002613784703679</c:v>
                </c:pt>
                <c:pt idx="19">
                  <c:v>2.1398710009051172</c:v>
                </c:pt>
                <c:pt idx="20">
                  <c:v>7.462339683904144</c:v>
                </c:pt>
                <c:pt idx="21">
                  <c:v>17.162544652894233</c:v>
                </c:pt>
                <c:pt idx="22">
                  <c:v>51.223896507960269</c:v>
                </c:pt>
                <c:pt idx="23">
                  <c:v>71.724869123789745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43-40D1-9C47-566281418E88}"/>
            </c:ext>
          </c:extLst>
        </c:ser>
        <c:ser>
          <c:idx val="1"/>
          <c:order val="1"/>
          <c:tx>
            <c:strRef>
              <c:f>Sheet2!$N$3</c:f>
              <c:strCache>
                <c:ptCount val="1"/>
                <c:pt idx="0">
                  <c:v>0.8 Geo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Sheet2!$N$4:$N$27</c:f>
              <c:numCache>
                <c:formatCode>General</c:formatCode>
                <c:ptCount val="24"/>
                <c:pt idx="0">
                  <c:v>5.8091417780691025E-2</c:v>
                </c:pt>
                <c:pt idx="1">
                  <c:v>0.16024293969450346</c:v>
                </c:pt>
                <c:pt idx="2">
                  <c:v>0.14520858419228472</c:v>
                </c:pt>
                <c:pt idx="3">
                  <c:v>0.40005352831770397</c:v>
                </c:pt>
                <c:pt idx="4">
                  <c:v>1.4404599001450868</c:v>
                </c:pt>
                <c:pt idx="5">
                  <c:v>3.8088395684169676</c:v>
                </c:pt>
                <c:pt idx="6">
                  <c:v>12.905797332896826</c:v>
                </c:pt>
                <c:pt idx="7">
                  <c:v>26.661799315284028</c:v>
                </c:pt>
                <c:pt idx="8">
                  <c:v>5.8087168872404185E-2</c:v>
                </c:pt>
                <c:pt idx="9">
                  <c:v>0.16010299365652517</c:v>
                </c:pt>
                <c:pt idx="10">
                  <c:v>0.14514601880339822</c:v>
                </c:pt>
                <c:pt idx="11">
                  <c:v>0.39854326488662878</c:v>
                </c:pt>
                <c:pt idx="12">
                  <c:v>1.4224013879244883</c:v>
                </c:pt>
                <c:pt idx="13">
                  <c:v>3.6017960769384181</c:v>
                </c:pt>
                <c:pt idx="14">
                  <c:v>11.717933662215788</c:v>
                </c:pt>
                <c:pt idx="15">
                  <c:v>21.025984086483057</c:v>
                </c:pt>
                <c:pt idx="16">
                  <c:v>5.8058922052561579E-2</c:v>
                </c:pt>
                <c:pt idx="17">
                  <c:v>0.15940272983748061</c:v>
                </c:pt>
                <c:pt idx="18">
                  <c:v>0.14481522731575322</c:v>
                </c:pt>
                <c:pt idx="19">
                  <c:v>0.39224766191528504</c:v>
                </c:pt>
                <c:pt idx="20">
                  <c:v>1.3678793217866669</c:v>
                </c:pt>
                <c:pt idx="21">
                  <c:v>3.1459690840087884</c:v>
                </c:pt>
                <c:pt idx="22">
                  <c:v>9.3895630301729849</c:v>
                </c:pt>
                <c:pt idx="23">
                  <c:v>13.147480480405759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43-40D1-9C47-566281418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08904"/>
        <c:axId val="594513824"/>
      </c:scatterChart>
      <c:valAx>
        <c:axId val="594508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13824"/>
        <c:crosses val="autoZero"/>
        <c:crossBetween val="midCat"/>
      </c:valAx>
      <c:valAx>
        <c:axId val="59451382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08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91426071741034"/>
          <c:y val="0.14393518518518519"/>
          <c:w val="0.85219685039370074"/>
          <c:h val="0.671457786526684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Sheet2!$I$3</c:f>
              <c:strCache>
                <c:ptCount val="1"/>
                <c:pt idx="0">
                  <c:v>0.25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Sheet2!$I$4:$I$27</c:f>
              <c:numCache>
                <c:formatCode>General</c:formatCode>
                <c:ptCount val="24"/>
                <c:pt idx="0">
                  <c:v>5.1654884623578319E-2</c:v>
                </c:pt>
                <c:pt idx="1">
                  <c:v>8.7859805981567354E-2</c:v>
                </c:pt>
                <c:pt idx="2">
                  <c:v>0.12913796132061187</c:v>
                </c:pt>
                <c:pt idx="3">
                  <c:v>0.21965278206939348</c:v>
                </c:pt>
                <c:pt idx="4">
                  <c:v>1.2913318755883674</c:v>
                </c:pt>
                <c:pt idx="5">
                  <c:v>2.1966220620196117</c:v>
                </c:pt>
                <c:pt idx="6">
                  <c:v>12.913460931705787</c:v>
                </c:pt>
                <c:pt idx="7">
                  <c:v>21.940241505897713</c:v>
                </c:pt>
                <c:pt idx="8">
                  <c:v>5.1658119058697771E-2</c:v>
                </c:pt>
                <c:pt idx="9">
                  <c:v>8.7859806040608474E-2</c:v>
                </c:pt>
                <c:pt idx="10">
                  <c:v>0.12913784198775222</c:v>
                </c:pt>
                <c:pt idx="11">
                  <c:v>0.21965279001306071</c:v>
                </c:pt>
                <c:pt idx="12">
                  <c:v>1.2913808383406311</c:v>
                </c:pt>
                <c:pt idx="13">
                  <c:v>2.1966206306938076</c:v>
                </c:pt>
                <c:pt idx="14">
                  <c:v>12.891731126274861</c:v>
                </c:pt>
                <c:pt idx="15">
                  <c:v>21.393557236276067</c:v>
                </c:pt>
                <c:pt idx="16">
                  <c:v>5.1656062919536255E-2</c:v>
                </c:pt>
                <c:pt idx="17">
                  <c:v>8.7859806277860331E-2</c:v>
                </c:pt>
                <c:pt idx="18">
                  <c:v>0.12913784198775979</c:v>
                </c:pt>
                <c:pt idx="19">
                  <c:v>0.21965276261308814</c:v>
                </c:pt>
                <c:pt idx="20">
                  <c:v>1.2913317560768904</c:v>
                </c:pt>
                <c:pt idx="21">
                  <c:v>2.1965614700111158</c:v>
                </c:pt>
                <c:pt idx="22">
                  <c:v>12.164554065993707</c:v>
                </c:pt>
                <c:pt idx="23">
                  <c:v>16.835877228572265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0C-4907-B81A-6FB835B20C99}"/>
            </c:ext>
          </c:extLst>
        </c:ser>
        <c:ser>
          <c:idx val="1"/>
          <c:order val="1"/>
          <c:tx>
            <c:strRef>
              <c:f>Sheet2!$K$3</c:f>
              <c:strCache>
                <c:ptCount val="1"/>
                <c:pt idx="0">
                  <c:v>0.4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Sheet2!$K$4:$K$27</c:f>
              <c:numCache>
                <c:formatCode>General</c:formatCode>
                <c:ptCount val="24"/>
                <c:pt idx="0">
                  <c:v>7.0182260952165884E-2</c:v>
                </c:pt>
                <c:pt idx="1">
                  <c:v>0.13370254283855851</c:v>
                </c:pt>
                <c:pt idx="2">
                  <c:v>0.17544987178209837</c:v>
                </c:pt>
                <c:pt idx="3">
                  <c:v>0.33424015299785154</c:v>
                </c:pt>
                <c:pt idx="4">
                  <c:v>1.7545279552761304</c:v>
                </c:pt>
                <c:pt idx="5">
                  <c:v>3.342342776811579</c:v>
                </c:pt>
                <c:pt idx="6">
                  <c:v>17.464309687590507</c:v>
                </c:pt>
                <c:pt idx="7">
                  <c:v>32.172491400740988</c:v>
                </c:pt>
                <c:pt idx="8">
                  <c:v>7.0181300897940391E-2</c:v>
                </c:pt>
                <c:pt idx="9">
                  <c:v>0.13370222103507592</c:v>
                </c:pt>
                <c:pt idx="10">
                  <c:v>0.17544987126788766</c:v>
                </c:pt>
                <c:pt idx="11">
                  <c:v>0.3342369952890531</c:v>
                </c:pt>
                <c:pt idx="12">
                  <c:v>1.7546573737080042</c:v>
                </c:pt>
                <c:pt idx="13">
                  <c:v>3.3415578191388922</c:v>
                </c:pt>
                <c:pt idx="14">
                  <c:v>17.07690639726782</c:v>
                </c:pt>
                <c:pt idx="15">
                  <c:v>29.075248724214898</c:v>
                </c:pt>
                <c:pt idx="16">
                  <c:v>7.0181295536444172E-2</c:v>
                </c:pt>
                <c:pt idx="17">
                  <c:v>0.13370092747019549</c:v>
                </c:pt>
                <c:pt idx="18">
                  <c:v>0.17544987035671647</c:v>
                </c:pt>
                <c:pt idx="19">
                  <c:v>0.334247909400267</c:v>
                </c:pt>
                <c:pt idx="20">
                  <c:v>1.7536983731988378</c:v>
                </c:pt>
                <c:pt idx="21">
                  <c:v>3.3209645142032227</c:v>
                </c:pt>
                <c:pt idx="22">
                  <c:v>15.15662191266974</c:v>
                </c:pt>
                <c:pt idx="23">
                  <c:v>21.03270256746563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0C-4907-B81A-6FB835B20C99}"/>
            </c:ext>
          </c:extLst>
        </c:ser>
        <c:ser>
          <c:idx val="2"/>
          <c:order val="2"/>
          <c:tx>
            <c:strRef>
              <c:f>Sheet2!$M$3</c:f>
              <c:strCache>
                <c:ptCount val="1"/>
                <c:pt idx="0">
                  <c:v>0.8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Sheet2!$M$4:$M$27</c:f>
              <c:numCache>
                <c:formatCode>General</c:formatCode>
                <c:ptCount val="24"/>
                <c:pt idx="0">
                  <c:v>0.31691238056942667</c:v>
                </c:pt>
                <c:pt idx="1">
                  <c:v>0.87419060212553268</c:v>
                </c:pt>
                <c:pt idx="2">
                  <c:v>0.79217206006614271</c:v>
                </c:pt>
                <c:pt idx="3">
                  <c:v>2.1824551862892054</c:v>
                </c:pt>
                <c:pt idx="4">
                  <c:v>7.8582963458246642</c:v>
                </c:pt>
                <c:pt idx="5">
                  <c:v>20.778773542608651</c:v>
                </c:pt>
                <c:pt idx="6">
                  <c:v>70.406388967052607</c:v>
                </c:pt>
                <c:pt idx="7">
                  <c:v>145.45099111145262</c:v>
                </c:pt>
                <c:pt idx="8">
                  <c:v>0.31688920104151275</c:v>
                </c:pt>
                <c:pt idx="9">
                  <c:v>0.87342713940175498</c:v>
                </c:pt>
                <c:pt idx="10">
                  <c:v>0.79183074034817469</c:v>
                </c:pt>
                <c:pt idx="11">
                  <c:v>2.1742160832079915</c:v>
                </c:pt>
                <c:pt idx="12">
                  <c:v>7.7597797952564269</c:v>
                </c:pt>
                <c:pt idx="13">
                  <c:v>19.649266839680795</c:v>
                </c:pt>
                <c:pt idx="14">
                  <c:v>63.926108091680469</c:v>
                </c:pt>
                <c:pt idx="15">
                  <c:v>114.70532008390872</c:v>
                </c:pt>
                <c:pt idx="16">
                  <c:v>0.31673510311686531</c:v>
                </c:pt>
                <c:pt idx="17">
                  <c:v>0.86960691461815853</c:v>
                </c:pt>
                <c:pt idx="18">
                  <c:v>0.79002613784703679</c:v>
                </c:pt>
                <c:pt idx="19">
                  <c:v>2.1398710009051172</c:v>
                </c:pt>
                <c:pt idx="20">
                  <c:v>7.462339683904144</c:v>
                </c:pt>
                <c:pt idx="21">
                  <c:v>17.162544652894233</c:v>
                </c:pt>
                <c:pt idx="22">
                  <c:v>51.223896507960269</c:v>
                </c:pt>
                <c:pt idx="23">
                  <c:v>71.724869123789745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0C-4907-B81A-6FB835B20C99}"/>
            </c:ext>
          </c:extLst>
        </c:ser>
        <c:ser>
          <c:idx val="3"/>
          <c:order val="3"/>
          <c:tx>
            <c:strRef>
              <c:f>Sheet2!$O$3</c:f>
              <c:strCache>
                <c:ptCount val="1"/>
                <c:pt idx="0">
                  <c:v>1.2 Arit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Sheet2!$O$4:$O$27</c:f>
              <c:numCache>
                <c:formatCode>General</c:formatCode>
                <c:ptCount val="24"/>
                <c:pt idx="0">
                  <c:v>3.5808389710194621</c:v>
                </c:pt>
                <c:pt idx="1">
                  <c:v>14.378753948607194</c:v>
                </c:pt>
                <c:pt idx="2">
                  <c:v>8.8840131026610454</c:v>
                </c:pt>
                <c:pt idx="3">
                  <c:v>34.593556749191386</c:v>
                </c:pt>
                <c:pt idx="4">
                  <c:v>82.709161448299398</c:v>
                </c:pt>
                <c:pt idx="5">
                  <c:v>268.20733067357293</c:v>
                </c:pt>
                <c:pt idx="6">
                  <c:v>638.53451691399789</c:v>
                </c:pt>
                <c:pt idx="7">
                  <c:v>1393.6792276450292</c:v>
                </c:pt>
                <c:pt idx="8">
                  <c:v>3.5621460908734162</c:v>
                </c:pt>
                <c:pt idx="9">
                  <c:v>13.998053891008624</c:v>
                </c:pt>
                <c:pt idx="10">
                  <c:v>8.785011198570766</c:v>
                </c:pt>
                <c:pt idx="11">
                  <c:v>32.968305811272188</c:v>
                </c:pt>
                <c:pt idx="12">
                  <c:v>78.695734558458625</c:v>
                </c:pt>
                <c:pt idx="13">
                  <c:v>232.39429993486524</c:v>
                </c:pt>
                <c:pt idx="14">
                  <c:v>549.28333696591585</c:v>
                </c:pt>
                <c:pt idx="15">
                  <c:v>1006.4568836980576</c:v>
                </c:pt>
                <c:pt idx="16">
                  <c:v>3.5137927388419015</c:v>
                </c:pt>
                <c:pt idx="17">
                  <c:v>13.1862812315602</c:v>
                </c:pt>
                <c:pt idx="18">
                  <c:v>8.5522783058163299</c:v>
                </c:pt>
                <c:pt idx="19">
                  <c:v>29.877375566867581</c:v>
                </c:pt>
                <c:pt idx="20">
                  <c:v>71.246480896311169</c:v>
                </c:pt>
                <c:pt idx="21">
                  <c:v>179.99065058548322</c:v>
                </c:pt>
                <c:pt idx="22">
                  <c:v>427.07745747812783</c:v>
                </c:pt>
                <c:pt idx="23">
                  <c:v>565.86114450939044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0C-4907-B81A-6FB835B20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13168"/>
        <c:axId val="594507592"/>
      </c:scatterChart>
      <c:valAx>
        <c:axId val="59451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07592"/>
        <c:crosses val="autoZero"/>
        <c:crossBetween val="midCat"/>
      </c:valAx>
      <c:valAx>
        <c:axId val="59450759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1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77537182852144"/>
          <c:y val="0.17171296296296298"/>
          <c:w val="0.8585579615048119"/>
          <c:h val="0.671457786526684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Sheet2!$J$3</c:f>
              <c:strCache>
                <c:ptCount val="1"/>
                <c:pt idx="0">
                  <c:v>0.25 Geo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Sheet2!$J$4:$J$27</c:f>
              <c:numCache>
                <c:formatCode>General</c:formatCode>
                <c:ptCount val="24"/>
                <c:pt idx="0">
                  <c:v>4.3767890141956589E-2</c:v>
                </c:pt>
                <c:pt idx="1">
                  <c:v>7.4444815124794159E-2</c:v>
                </c:pt>
                <c:pt idx="2">
                  <c:v>0.10942036063820436</c:v>
                </c:pt>
                <c:pt idx="3">
                  <c:v>0.18611480608360639</c:v>
                </c:pt>
                <c:pt idx="4">
                  <c:v>1.0941631576456927</c:v>
                </c:pt>
                <c:pt idx="5">
                  <c:v>1.8612279128000968</c:v>
                </c:pt>
                <c:pt idx="6">
                  <c:v>10.941752043975317</c:v>
                </c:pt>
                <c:pt idx="7">
                  <c:v>18.590266669181563</c:v>
                </c:pt>
                <c:pt idx="8">
                  <c:v>4.3770630723065425E-2</c:v>
                </c:pt>
                <c:pt idx="9">
                  <c:v>7.4444815174820489E-2</c:v>
                </c:pt>
                <c:pt idx="10">
                  <c:v>0.10942025952584045</c:v>
                </c:pt>
                <c:pt idx="11">
                  <c:v>0.18611481281438433</c:v>
                </c:pt>
                <c:pt idx="12">
                  <c:v>1.0942046444552702</c:v>
                </c:pt>
                <c:pt idx="13">
                  <c:v>1.8612267000181695</c:v>
                </c:pt>
                <c:pt idx="14">
                  <c:v>10.923340082670252</c:v>
                </c:pt>
                <c:pt idx="15">
                  <c:v>18.12705361141365</c:v>
                </c:pt>
                <c:pt idx="16">
                  <c:v>4.3768888528235392E-2</c:v>
                </c:pt>
                <c:pt idx="17">
                  <c:v>7.4444815375847226E-2</c:v>
                </c:pt>
                <c:pt idx="18">
                  <c:v>0.10942025952584687</c:v>
                </c:pt>
                <c:pt idx="19">
                  <c:v>0.18611478959801284</c:v>
                </c:pt>
                <c:pt idx="20">
                  <c:v>1.094163056381984</c:v>
                </c:pt>
                <c:pt idx="21">
                  <c:v>1.8611765723626792</c:v>
                </c:pt>
                <c:pt idx="22">
                  <c:v>10.307193015068266</c:v>
                </c:pt>
                <c:pt idx="23">
                  <c:v>14.265269012860564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54-4408-AF92-EAFD8F1F1BBC}"/>
            </c:ext>
          </c:extLst>
        </c:ser>
        <c:ser>
          <c:idx val="1"/>
          <c:order val="1"/>
          <c:tx>
            <c:strRef>
              <c:f>Sheet2!$L$3</c:f>
              <c:strCache>
                <c:ptCount val="1"/>
                <c:pt idx="0">
                  <c:v>0.4 Geo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Sheet2!$L$4:$L$27</c:f>
              <c:numCache>
                <c:formatCode>General</c:formatCode>
                <c:ptCount val="24"/>
                <c:pt idx="0">
                  <c:v>4.5921973925602287E-2</c:v>
                </c:pt>
                <c:pt idx="1">
                  <c:v>8.7484851623742504E-2</c:v>
                </c:pt>
                <c:pt idx="2">
                  <c:v>0.11480115242681055</c:v>
                </c:pt>
                <c:pt idx="3">
                  <c:v>0.21870152632041961</c:v>
                </c:pt>
                <c:pt idx="4">
                  <c:v>1.1480306550517918</c:v>
                </c:pt>
                <c:pt idx="5">
                  <c:v>2.1869768195666799</c:v>
                </c:pt>
                <c:pt idx="6">
                  <c:v>11.427325982683728</c:v>
                </c:pt>
                <c:pt idx="7">
                  <c:v>21.051249862603594</c:v>
                </c:pt>
                <c:pt idx="8">
                  <c:v>4.592134573858591E-2</c:v>
                </c:pt>
                <c:pt idx="9">
                  <c:v>8.7484641059834528E-2</c:v>
                </c:pt>
                <c:pt idx="10">
                  <c:v>0.11480115209034988</c:v>
                </c:pt>
                <c:pt idx="11">
                  <c:v>0.21869946015413858</c:v>
                </c:pt>
                <c:pt idx="12">
                  <c:v>1.1481153367045824</c:v>
                </c:pt>
                <c:pt idx="13">
                  <c:v>2.1864632025174604</c:v>
                </c:pt>
                <c:pt idx="14">
                  <c:v>11.173838512267009</c:v>
                </c:pt>
                <c:pt idx="15">
                  <c:v>19.024648047514816</c:v>
                </c:pt>
                <c:pt idx="16">
                  <c:v>4.59213422304275E-2</c:v>
                </c:pt>
                <c:pt idx="17">
                  <c:v>8.74837946486203E-2</c:v>
                </c:pt>
                <c:pt idx="18">
                  <c:v>0.11480115149414823</c:v>
                </c:pt>
                <c:pt idx="19">
                  <c:v>0.21870660152467561</c:v>
                </c:pt>
                <c:pt idx="20">
                  <c:v>1.1474878391606289</c:v>
                </c:pt>
                <c:pt idx="21">
                  <c:v>2.1729884982336762</c:v>
                </c:pt>
                <c:pt idx="22">
                  <c:v>9.9173492964015466</c:v>
                </c:pt>
                <c:pt idx="23">
                  <c:v>13.762212926517265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54-4408-AF92-EAFD8F1F1BBC}"/>
            </c:ext>
          </c:extLst>
        </c:ser>
        <c:ser>
          <c:idx val="2"/>
          <c:order val="2"/>
          <c:tx>
            <c:strRef>
              <c:f>Sheet2!$N$3</c:f>
              <c:strCache>
                <c:ptCount val="1"/>
                <c:pt idx="0">
                  <c:v>0.8 Geo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Sheet2!$N$4:$N$27</c:f>
              <c:numCache>
                <c:formatCode>General</c:formatCode>
                <c:ptCount val="24"/>
                <c:pt idx="0">
                  <c:v>5.8091417780691025E-2</c:v>
                </c:pt>
                <c:pt idx="1">
                  <c:v>0.16024293969450346</c:v>
                </c:pt>
                <c:pt idx="2">
                  <c:v>0.14520858419228472</c:v>
                </c:pt>
                <c:pt idx="3">
                  <c:v>0.40005352831770397</c:v>
                </c:pt>
                <c:pt idx="4">
                  <c:v>1.4404599001450868</c:v>
                </c:pt>
                <c:pt idx="5">
                  <c:v>3.8088395684169676</c:v>
                </c:pt>
                <c:pt idx="6">
                  <c:v>12.905797332896826</c:v>
                </c:pt>
                <c:pt idx="7">
                  <c:v>26.661799315284028</c:v>
                </c:pt>
                <c:pt idx="8">
                  <c:v>5.8087168872404185E-2</c:v>
                </c:pt>
                <c:pt idx="9">
                  <c:v>0.16010299365652517</c:v>
                </c:pt>
                <c:pt idx="10">
                  <c:v>0.14514601880339822</c:v>
                </c:pt>
                <c:pt idx="11">
                  <c:v>0.39854326488662878</c:v>
                </c:pt>
                <c:pt idx="12">
                  <c:v>1.4224013879244883</c:v>
                </c:pt>
                <c:pt idx="13">
                  <c:v>3.6017960769384181</c:v>
                </c:pt>
                <c:pt idx="14">
                  <c:v>11.717933662215788</c:v>
                </c:pt>
                <c:pt idx="15">
                  <c:v>21.025984086483057</c:v>
                </c:pt>
                <c:pt idx="16">
                  <c:v>5.8058922052561579E-2</c:v>
                </c:pt>
                <c:pt idx="17">
                  <c:v>0.15940272983748061</c:v>
                </c:pt>
                <c:pt idx="18">
                  <c:v>0.14481522731575322</c:v>
                </c:pt>
                <c:pt idx="19">
                  <c:v>0.39224766191528504</c:v>
                </c:pt>
                <c:pt idx="20">
                  <c:v>1.3678793217866669</c:v>
                </c:pt>
                <c:pt idx="21">
                  <c:v>3.1459690840087884</c:v>
                </c:pt>
                <c:pt idx="22">
                  <c:v>9.3895630301729849</c:v>
                </c:pt>
                <c:pt idx="23">
                  <c:v>13.147480480405759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54-4408-AF92-EAFD8F1F1BBC}"/>
            </c:ext>
          </c:extLst>
        </c:ser>
        <c:ser>
          <c:idx val="3"/>
          <c:order val="3"/>
          <c:tx>
            <c:strRef>
              <c:f>Sheet2!$P$3</c:f>
              <c:strCache>
                <c:ptCount val="1"/>
                <c:pt idx="0">
                  <c:v>1.2 Geo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Sheet2!$H$4:$H$27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Sheet2!$P$4:$P$27</c:f>
              <c:numCache>
                <c:formatCode>General</c:formatCode>
                <c:ptCount val="24"/>
                <c:pt idx="0">
                  <c:v>7.8726967744507867E-2</c:v>
                </c:pt>
                <c:pt idx="1">
                  <c:v>0.31612583181754617</c:v>
                </c:pt>
                <c:pt idx="2">
                  <c:v>0.19532054321221251</c:v>
                </c:pt>
                <c:pt idx="3">
                  <c:v>0.76056082063529118</c:v>
                </c:pt>
                <c:pt idx="4">
                  <c:v>1.8184122598681833</c:v>
                </c:pt>
                <c:pt idx="5">
                  <c:v>5.8967046666070742</c:v>
                </c:pt>
                <c:pt idx="6">
                  <c:v>14.038577753339018</c:v>
                </c:pt>
                <c:pt idx="7">
                  <c:v>30.640903008761533</c:v>
                </c:pt>
                <c:pt idx="8">
                  <c:v>7.8315993170052015E-2</c:v>
                </c:pt>
                <c:pt idx="9">
                  <c:v>0.30775590471457964</c:v>
                </c:pt>
                <c:pt idx="10">
                  <c:v>0.19314392489090856</c:v>
                </c:pt>
                <c:pt idx="11">
                  <c:v>0.72482866981761029</c:v>
                </c:pt>
                <c:pt idx="12">
                  <c:v>1.7301745781800069</c:v>
                </c:pt>
                <c:pt idx="13">
                  <c:v>5.1093329532690079</c:v>
                </c:pt>
                <c:pt idx="14">
                  <c:v>12.076335155501269</c:v>
                </c:pt>
                <c:pt idx="15">
                  <c:v>22.127579391423083</c:v>
                </c:pt>
                <c:pt idx="16">
                  <c:v>7.7252914708123829E-2</c:v>
                </c:pt>
                <c:pt idx="17">
                  <c:v>0.28990857885226223</c:v>
                </c:pt>
                <c:pt idx="18">
                  <c:v>0.18802714776430451</c:v>
                </c:pt>
                <c:pt idx="19">
                  <c:v>0.65687264956057911</c:v>
                </c:pt>
                <c:pt idx="20">
                  <c:v>1.5663981119588579</c:v>
                </c:pt>
                <c:pt idx="21">
                  <c:v>3.9572061904035025</c:v>
                </c:pt>
                <c:pt idx="22">
                  <c:v>9.3895630301729849</c:v>
                </c:pt>
                <c:pt idx="23">
                  <c:v>12.440808545763272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54-4408-AF92-EAFD8F1F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13168"/>
        <c:axId val="594507592"/>
      </c:scatterChart>
      <c:valAx>
        <c:axId val="59451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07592"/>
        <c:crosses val="autoZero"/>
        <c:crossBetween val="midCat"/>
      </c:valAx>
      <c:valAx>
        <c:axId val="59450759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1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600075</xdr:colOff>
      <xdr:row>23</xdr:row>
      <xdr:rowOff>38099</xdr:rowOff>
    </xdr:from>
    <xdr:to>
      <xdr:col>29</xdr:col>
      <xdr:colOff>295275</xdr:colOff>
      <xdr:row>37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EFFC8A4-2DA6-4EA7-B769-9E835A8B6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323850</xdr:colOff>
      <xdr:row>23</xdr:row>
      <xdr:rowOff>38100</xdr:rowOff>
    </xdr:from>
    <xdr:to>
      <xdr:col>22</xdr:col>
      <xdr:colOff>19050</xdr:colOff>
      <xdr:row>37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50680AD-764D-481D-B512-4A73A4D22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23</xdr:row>
      <xdr:rowOff>76200</xdr:rowOff>
    </xdr:from>
    <xdr:to>
      <xdr:col>6</xdr:col>
      <xdr:colOff>438150</xdr:colOff>
      <xdr:row>37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08AD6ED-2E9F-407D-9DB1-8F382E7C6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542925</xdr:colOff>
      <xdr:row>23</xdr:row>
      <xdr:rowOff>19050</xdr:rowOff>
    </xdr:from>
    <xdr:to>
      <xdr:col>14</xdr:col>
      <xdr:colOff>238125</xdr:colOff>
      <xdr:row>37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6F4779C-A9C2-4495-ACDB-13BD10B30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438150</xdr:colOff>
      <xdr:row>44</xdr:row>
      <xdr:rowOff>152400</xdr:rowOff>
    </xdr:from>
    <xdr:to>
      <xdr:col>29</xdr:col>
      <xdr:colOff>133350</xdr:colOff>
      <xdr:row>59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623AE3-6BC9-4F74-AFB2-7CF5DA983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28</xdr:row>
      <xdr:rowOff>114300</xdr:rowOff>
    </xdr:from>
    <xdr:to>
      <xdr:col>21</xdr:col>
      <xdr:colOff>371475</xdr:colOff>
      <xdr:row>43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0186D2-35D2-48F5-9CAD-86A10B10E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28</xdr:row>
      <xdr:rowOff>142875</xdr:rowOff>
    </xdr:from>
    <xdr:to>
      <xdr:col>6</xdr:col>
      <xdr:colOff>190500</xdr:colOff>
      <xdr:row>43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D88DFD9-F39E-47C8-B405-B205894EB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142875</xdr:colOff>
      <xdr:row>27</xdr:row>
      <xdr:rowOff>161925</xdr:rowOff>
    </xdr:from>
    <xdr:to>
      <xdr:col>13</xdr:col>
      <xdr:colOff>447675</xdr:colOff>
      <xdr:row>42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B2FC3DB-103C-47FD-B2D5-4C7999793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E22"/>
  <sheetViews>
    <sheetView tabSelected="1" workbookViewId="0"/>
  </sheetViews>
  <sheetFormatPr defaultRowHeight="15" x14ac:dyDescent="0.25"/>
  <cols>
    <col min="1" max="1" width="20.5703125" customWidth="1"/>
  </cols>
  <sheetData>
    <row r="2" spans="1:31" ht="15.75" thickBot="1" x14ac:dyDescent="0.3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I2" s="5" t="s">
        <v>16</v>
      </c>
      <c r="J2" s="4" t="s">
        <v>17</v>
      </c>
      <c r="K2" s="5" t="s">
        <v>18</v>
      </c>
      <c r="L2" s="4" t="s">
        <v>19</v>
      </c>
      <c r="M2" s="7" t="s">
        <v>14</v>
      </c>
      <c r="N2" s="4" t="s">
        <v>15</v>
      </c>
      <c r="O2" s="5" t="s">
        <v>21</v>
      </c>
      <c r="P2" s="4" t="s">
        <v>20</v>
      </c>
    </row>
    <row r="3" spans="1:31" ht="45" x14ac:dyDescent="0.25">
      <c r="A3" s="9" t="s">
        <v>34</v>
      </c>
      <c r="B3" s="9">
        <v>10</v>
      </c>
      <c r="C3" s="2" t="s">
        <v>6</v>
      </c>
      <c r="D3" s="2" t="s">
        <v>7</v>
      </c>
      <c r="E3" s="2">
        <v>0</v>
      </c>
      <c r="F3" s="2">
        <v>3.1E-2</v>
      </c>
      <c r="H3">
        <v>0</v>
      </c>
      <c r="I3" s="6">
        <v>1.267964187367172E-2</v>
      </c>
      <c r="J3">
        <v>1.0743633958537575E-2</v>
      </c>
      <c r="K3" s="6">
        <v>1.4188504499100084E-2</v>
      </c>
      <c r="L3">
        <v>9.2838863383875817E-3</v>
      </c>
      <c r="M3" s="8">
        <v>3.0695520474698996E-2</v>
      </c>
      <c r="N3">
        <v>5.6266224143327751E-3</v>
      </c>
      <c r="O3" s="6">
        <v>0.14757420267694554</v>
      </c>
      <c r="P3">
        <v>3.2445104591680941E-3</v>
      </c>
    </row>
    <row r="4" spans="1:31" ht="15.75" customHeight="1" x14ac:dyDescent="0.25">
      <c r="A4" s="2" t="s">
        <v>5</v>
      </c>
      <c r="B4" s="2">
        <v>5</v>
      </c>
      <c r="C4" s="2" t="s">
        <v>6</v>
      </c>
      <c r="D4" s="2" t="s">
        <v>7</v>
      </c>
      <c r="E4" s="2">
        <v>0</v>
      </c>
      <c r="F4" s="2">
        <v>0.1</v>
      </c>
      <c r="H4">
        <v>1</v>
      </c>
      <c r="I4" s="6">
        <v>2.6734175954927563E-2</v>
      </c>
      <c r="J4">
        <v>2.2652232886740498E-2</v>
      </c>
      <c r="K4" s="6">
        <v>3.2569790861172343E-2</v>
      </c>
      <c r="L4">
        <v>2.1311212639736402E-2</v>
      </c>
      <c r="M4" s="8">
        <v>9.9742292309934102E-2</v>
      </c>
      <c r="N4">
        <v>1.8283196013261612E-2</v>
      </c>
      <c r="O4" s="6">
        <v>0.7295337815741525</v>
      </c>
      <c r="P4">
        <v>1.603925307877381E-2</v>
      </c>
      <c r="S4" t="s">
        <v>35</v>
      </c>
    </row>
    <row r="5" spans="1:31" ht="15.75" customHeight="1" thickBot="1" x14ac:dyDescent="0.3">
      <c r="A5" s="1" t="s">
        <v>8</v>
      </c>
      <c r="B5" s="1">
        <v>5</v>
      </c>
      <c r="C5" s="1" t="s">
        <v>9</v>
      </c>
      <c r="D5" s="1" t="s">
        <v>7</v>
      </c>
      <c r="E5" s="1">
        <v>0</v>
      </c>
      <c r="F5" s="1">
        <v>434</v>
      </c>
      <c r="H5">
        <v>2</v>
      </c>
      <c r="I5" s="6">
        <v>109.89862390239237</v>
      </c>
      <c r="J5">
        <v>93.118606938413905</v>
      </c>
      <c r="K5" s="6">
        <v>136.3546108350092</v>
      </c>
      <c r="L5">
        <v>89.220164731779036</v>
      </c>
      <c r="M5" s="8">
        <v>434.26359266435156</v>
      </c>
      <c r="N5">
        <v>79.602405381200128</v>
      </c>
      <c r="O5" s="6">
        <v>3620.6576163448894</v>
      </c>
      <c r="P5">
        <v>79.602405381200128</v>
      </c>
      <c r="S5">
        <f>M5/M4</f>
        <v>4353.8561487532597</v>
      </c>
      <c r="T5">
        <f>LOG(S5)</f>
        <v>3.6388740758684359</v>
      </c>
      <c r="W5" t="s">
        <v>38</v>
      </c>
      <c r="X5">
        <f>I5/I$4</f>
        <v>4110.7915234670318</v>
      </c>
      <c r="Y5">
        <f t="shared" ref="Y5:AE7" si="0">J5/J$4</f>
        <v>4110.791523467029</v>
      </c>
      <c r="Z5">
        <f t="shared" si="0"/>
        <v>4186.5362727140682</v>
      </c>
      <c r="AA5">
        <f t="shared" si="0"/>
        <v>4186.5362727140709</v>
      </c>
      <c r="AB5">
        <f t="shared" si="0"/>
        <v>4353.8561487532597</v>
      </c>
      <c r="AC5">
        <f t="shared" si="0"/>
        <v>4353.8561487532579</v>
      </c>
      <c r="AD5">
        <f t="shared" si="0"/>
        <v>4962.9745843056244</v>
      </c>
      <c r="AE5">
        <f t="shared" si="0"/>
        <v>4962.9745843056226</v>
      </c>
    </row>
    <row r="6" spans="1:31" x14ac:dyDescent="0.25">
      <c r="A6" s="2" t="s">
        <v>10</v>
      </c>
      <c r="B6" s="2">
        <v>1</v>
      </c>
      <c r="C6" s="2" t="s">
        <v>6</v>
      </c>
      <c r="D6" s="2" t="s">
        <v>7</v>
      </c>
      <c r="E6" s="2">
        <v>0</v>
      </c>
      <c r="F6" s="2">
        <v>4.3</v>
      </c>
      <c r="H6">
        <v>3</v>
      </c>
      <c r="I6" s="6">
        <v>0.18974780584826459</v>
      </c>
      <c r="J6">
        <v>0.16077591076940137</v>
      </c>
      <c r="K6" s="6">
        <v>0.35404959425861504</v>
      </c>
      <c r="L6">
        <v>0.23166332938455209</v>
      </c>
      <c r="M6" s="8">
        <v>4.3233110282112355</v>
      </c>
      <c r="N6">
        <v>0.79248171587499217</v>
      </c>
      <c r="O6" s="6">
        <v>142.7403225569891</v>
      </c>
      <c r="P6">
        <v>3.1382346038826276</v>
      </c>
      <c r="W6" t="s">
        <v>39</v>
      </c>
      <c r="X6">
        <f t="shared" ref="X6:X7" si="1">I6/I$4</f>
        <v>7.0975745116726081</v>
      </c>
      <c r="Y6">
        <f t="shared" si="0"/>
        <v>7.0975745116726072</v>
      </c>
      <c r="Z6">
        <f t="shared" si="0"/>
        <v>10.870490257912302</v>
      </c>
      <c r="AA6">
        <f t="shared" si="0"/>
        <v>10.870490257912303</v>
      </c>
      <c r="AB6">
        <f t="shared" si="0"/>
        <v>43.344813198970797</v>
      </c>
      <c r="AC6">
        <f t="shared" si="0"/>
        <v>43.344813198970797</v>
      </c>
      <c r="AD6">
        <f t="shared" si="0"/>
        <v>195.6596475203533</v>
      </c>
      <c r="AE6">
        <f t="shared" si="0"/>
        <v>195.65964752035345</v>
      </c>
    </row>
    <row r="7" spans="1:31" ht="15.75" thickBot="1" x14ac:dyDescent="0.3">
      <c r="A7" s="1" t="s">
        <v>11</v>
      </c>
      <c r="B7" s="1">
        <v>2</v>
      </c>
      <c r="C7" s="1" t="s">
        <v>6</v>
      </c>
      <c r="D7" s="1" t="s">
        <v>7</v>
      </c>
      <c r="E7" s="1">
        <v>0</v>
      </c>
      <c r="F7" s="1">
        <v>0.68</v>
      </c>
      <c r="H7">
        <v>4</v>
      </c>
      <c r="I7" s="6">
        <v>7.7129344045455572E-2</v>
      </c>
      <c r="J7">
        <v>6.5352747983135839E-2</v>
      </c>
      <c r="K7" s="6">
        <v>0.11390129669506148</v>
      </c>
      <c r="L7">
        <v>7.4528410825748501E-2</v>
      </c>
      <c r="M7" s="8">
        <v>0.67722072573141545</v>
      </c>
      <c r="N7">
        <v>0.12413750462357835</v>
      </c>
      <c r="O7" s="6">
        <v>10.395771532100051</v>
      </c>
      <c r="P7">
        <v>0.22855749077538329</v>
      </c>
      <c r="W7" t="s">
        <v>40</v>
      </c>
      <c r="X7">
        <f t="shared" si="1"/>
        <v>2.8850466225512861</v>
      </c>
      <c r="Y7">
        <f t="shared" si="0"/>
        <v>2.8850466225512861</v>
      </c>
      <c r="Z7">
        <f t="shared" si="0"/>
        <v>3.497145473870618</v>
      </c>
      <c r="AA7">
        <f t="shared" si="0"/>
        <v>3.4971454738706198</v>
      </c>
      <c r="AB7">
        <f t="shared" si="0"/>
        <v>6.7897048488423986</v>
      </c>
      <c r="AC7">
        <f t="shared" si="0"/>
        <v>6.7897048488423968</v>
      </c>
      <c r="AD7">
        <f t="shared" si="0"/>
        <v>14.249883685534837</v>
      </c>
      <c r="AE7">
        <f t="shared" si="0"/>
        <v>14.249883685534835</v>
      </c>
    </row>
    <row r="8" spans="1:31" x14ac:dyDescent="0.25">
      <c r="A8" s="2" t="s">
        <v>12</v>
      </c>
      <c r="B8" s="2">
        <v>5</v>
      </c>
      <c r="C8" s="2" t="s">
        <v>22</v>
      </c>
      <c r="D8" s="2" t="s">
        <v>9</v>
      </c>
      <c r="E8" s="2">
        <v>1</v>
      </c>
      <c r="F8" s="2">
        <v>70.400000000000006</v>
      </c>
      <c r="H8">
        <v>5</v>
      </c>
      <c r="I8" s="6">
        <v>12.913433372171557</v>
      </c>
      <c r="J8">
        <v>10.941728692405077</v>
      </c>
      <c r="K8" s="6">
        <v>17.464309607358913</v>
      </c>
      <c r="L8">
        <v>11.427325930186228</v>
      </c>
      <c r="M8" s="8">
        <v>70.40655853209185</v>
      </c>
      <c r="N8" s="14">
        <v>12.905828414906043</v>
      </c>
      <c r="O8" s="6">
        <v>638.53451691399619</v>
      </c>
      <c r="P8">
        <v>14.038577753338993</v>
      </c>
    </row>
    <row r="9" spans="1:31" x14ac:dyDescent="0.25">
      <c r="A9" s="2" t="s">
        <v>12</v>
      </c>
      <c r="B9" s="2">
        <v>24</v>
      </c>
      <c r="C9" s="2" t="s">
        <v>22</v>
      </c>
      <c r="D9" s="2" t="s">
        <v>9</v>
      </c>
      <c r="E9" s="2">
        <v>1</v>
      </c>
      <c r="F9" s="2">
        <v>4.2</v>
      </c>
      <c r="H9">
        <v>6</v>
      </c>
      <c r="I9" s="6">
        <v>2.0992829805134821</v>
      </c>
      <c r="J9">
        <v>1.7787511778906049</v>
      </c>
      <c r="K9" s="6">
        <v>2.2746655697776577</v>
      </c>
      <c r="L9">
        <v>1.4883694478864073</v>
      </c>
      <c r="M9" s="8">
        <v>4.1914747364087273</v>
      </c>
      <c r="N9">
        <v>0.76831555016068409</v>
      </c>
      <c r="O9" s="6">
        <v>15.823298712654784</v>
      </c>
      <c r="P9">
        <v>0.34788504522118469</v>
      </c>
    </row>
    <row r="10" spans="1:31" x14ac:dyDescent="0.25">
      <c r="A10" s="2" t="s">
        <v>12</v>
      </c>
      <c r="B10" s="2">
        <v>94</v>
      </c>
      <c r="C10" s="2" t="s">
        <v>22</v>
      </c>
      <c r="D10" s="2" t="s">
        <v>9</v>
      </c>
      <c r="E10" s="2">
        <v>1</v>
      </c>
      <c r="F10" s="2">
        <v>0.68</v>
      </c>
      <c r="H10">
        <v>7</v>
      </c>
      <c r="I10" s="6">
        <v>0.5124124209170644</v>
      </c>
      <c r="J10">
        <v>0.43417405167980938</v>
      </c>
      <c r="K10" s="6">
        <v>0.52415648963256956</v>
      </c>
      <c r="L10">
        <v>0.34296844135938703</v>
      </c>
      <c r="M10" s="8">
        <v>0.6830811236749218</v>
      </c>
      <c r="N10">
        <v>0.12521174105664432</v>
      </c>
      <c r="O10" s="6">
        <v>1.560117343990391</v>
      </c>
      <c r="P10" s="16">
        <v>3.4300148320551574E-2</v>
      </c>
    </row>
    <row r="11" spans="1:31" x14ac:dyDescent="0.25">
      <c r="A11" s="9"/>
      <c r="B11" s="9"/>
      <c r="C11" s="9"/>
      <c r="D11" s="9"/>
      <c r="E11" s="9"/>
      <c r="F11" s="9"/>
      <c r="H11">
        <v>8</v>
      </c>
      <c r="I11" s="6"/>
      <c r="K11" s="6"/>
      <c r="M11" s="8"/>
      <c r="O11" s="6"/>
    </row>
    <row r="12" spans="1:31" x14ac:dyDescent="0.25">
      <c r="A12" s="2" t="s">
        <v>12</v>
      </c>
      <c r="B12" s="2">
        <v>5</v>
      </c>
      <c r="C12" s="2" t="s">
        <v>13</v>
      </c>
      <c r="D12" s="2" t="s">
        <v>9</v>
      </c>
      <c r="E12" s="2">
        <v>1</v>
      </c>
      <c r="F12" s="2">
        <v>7.9</v>
      </c>
      <c r="H12">
        <v>9</v>
      </c>
      <c r="I12" s="6">
        <v>1.2913794178997964</v>
      </c>
      <c r="J12">
        <v>1.0942034408963259</v>
      </c>
      <c r="K12" s="6">
        <v>1.7545281237620651</v>
      </c>
      <c r="L12">
        <v>1.1480307652962696</v>
      </c>
      <c r="M12" s="8">
        <v>7.8584422878785549</v>
      </c>
      <c r="N12">
        <v>1.4404866519583461</v>
      </c>
      <c r="O12" s="6">
        <v>82.709161449829352</v>
      </c>
      <c r="P12">
        <v>1.8184122599018198</v>
      </c>
    </row>
    <row r="13" spans="1:31" x14ac:dyDescent="0.25">
      <c r="A13" s="2" t="s">
        <v>12</v>
      </c>
      <c r="B13" s="2">
        <v>7</v>
      </c>
      <c r="C13" s="2" t="s">
        <v>13</v>
      </c>
      <c r="D13" s="2" t="s">
        <v>9</v>
      </c>
      <c r="E13" s="2">
        <v>1</v>
      </c>
      <c r="F13" s="2">
        <v>3.7</v>
      </c>
      <c r="H13">
        <v>10</v>
      </c>
      <c r="I13" s="6">
        <v>0.83948057168400803</v>
      </c>
      <c r="J13">
        <v>0.7113033686072977</v>
      </c>
      <c r="K13" s="6">
        <v>1.0579720568789666</v>
      </c>
      <c r="L13">
        <v>0.69225705400293736</v>
      </c>
      <c r="M13" s="8">
        <v>3.6632771246620672</v>
      </c>
      <c r="N13">
        <v>0.67149463051214897</v>
      </c>
      <c r="O13" s="6">
        <v>29.780367513897467</v>
      </c>
      <c r="P13">
        <v>0.65473986729392442</v>
      </c>
    </row>
    <row r="14" spans="1:31" x14ac:dyDescent="0.25">
      <c r="A14" s="2" t="s">
        <v>12</v>
      </c>
      <c r="B14" s="2">
        <v>18</v>
      </c>
      <c r="C14" s="2" t="s">
        <v>13</v>
      </c>
      <c r="D14" s="2" t="s">
        <v>9</v>
      </c>
      <c r="E14" s="2">
        <v>1</v>
      </c>
      <c r="F14" s="2">
        <v>0.66</v>
      </c>
      <c r="H14">
        <v>11</v>
      </c>
      <c r="I14" s="6">
        <v>0.28566728217336956</v>
      </c>
      <c r="J14">
        <v>0.2420497947953642</v>
      </c>
      <c r="K14" s="6">
        <v>0.31679243408807545</v>
      </c>
      <c r="L14">
        <v>0.20728505609039849</v>
      </c>
      <c r="M14" s="8">
        <v>0.65760142427638413</v>
      </c>
      <c r="N14">
        <v>0.12054120133198178</v>
      </c>
      <c r="O14" s="6">
        <v>2.9780138200830213</v>
      </c>
      <c r="P14">
        <v>6.5473482570378452E-2</v>
      </c>
    </row>
    <row r="15" spans="1:31" ht="15.75" thickBot="1" x14ac:dyDescent="0.3">
      <c r="A15" s="2"/>
      <c r="B15" s="2"/>
      <c r="C15" s="2"/>
      <c r="D15" s="2"/>
      <c r="E15" s="2"/>
      <c r="F15" s="2"/>
      <c r="H15">
        <v>12</v>
      </c>
      <c r="I15" s="6"/>
      <c r="K15" s="6"/>
      <c r="M15" s="8"/>
      <c r="O15" s="6"/>
    </row>
    <row r="16" spans="1:31" x14ac:dyDescent="0.25">
      <c r="A16" s="3" t="s">
        <v>12</v>
      </c>
      <c r="B16" s="3">
        <v>3</v>
      </c>
      <c r="C16" s="3" t="s">
        <v>6</v>
      </c>
      <c r="D16" s="3" t="s">
        <v>9</v>
      </c>
      <c r="E16" s="3">
        <v>1</v>
      </c>
      <c r="F16" s="3">
        <v>1.4</v>
      </c>
      <c r="H16">
        <v>13</v>
      </c>
      <c r="I16" s="6">
        <v>0.11077077513483703</v>
      </c>
      <c r="J16">
        <v>9.3857592604667625E-2</v>
      </c>
      <c r="K16" s="6">
        <v>0.1783710657796686</v>
      </c>
      <c r="L16">
        <v>0.11671256127525842</v>
      </c>
      <c r="M16" s="8">
        <v>1.3924476226036644</v>
      </c>
      <c r="N16">
        <v>0.25524170572654192</v>
      </c>
      <c r="O16" s="6">
        <v>27.673332036548082</v>
      </c>
      <c r="P16">
        <v>0.60841538428747655</v>
      </c>
    </row>
    <row r="17" spans="1:16" x14ac:dyDescent="0.25">
      <c r="A17" s="2" t="s">
        <v>12</v>
      </c>
      <c r="B17" s="2">
        <v>4</v>
      </c>
      <c r="C17" s="2" t="s">
        <v>6</v>
      </c>
      <c r="D17" s="2" t="s">
        <v>9</v>
      </c>
      <c r="E17" s="2">
        <v>1</v>
      </c>
      <c r="F17" s="2">
        <v>0.56999999999999995</v>
      </c>
      <c r="H17">
        <v>14</v>
      </c>
      <c r="I17" s="6">
        <v>7.0534730881543578E-2</v>
      </c>
      <c r="J17">
        <v>5.9765042065483838E-2</v>
      </c>
      <c r="K17" s="6">
        <v>0.10213909000242023</v>
      </c>
      <c r="L17">
        <v>6.6832110625115695E-2</v>
      </c>
      <c r="M17" s="8">
        <v>0.56962136004026276</v>
      </c>
      <c r="N17">
        <v>0.1044140728849033</v>
      </c>
      <c r="O17" s="6">
        <v>8.0642233301176365</v>
      </c>
      <c r="P17">
        <v>0.17729695614151883</v>
      </c>
    </row>
    <row r="18" spans="1:16" x14ac:dyDescent="0.25">
      <c r="A18" s="2" t="s">
        <v>12</v>
      </c>
      <c r="B18" s="2">
        <v>5</v>
      </c>
      <c r="C18" s="2" t="s">
        <v>6</v>
      </c>
      <c r="D18" s="2" t="s">
        <v>9</v>
      </c>
      <c r="E18" s="2">
        <v>1</v>
      </c>
      <c r="F18" s="2">
        <v>0.32</v>
      </c>
      <c r="H18">
        <v>15</v>
      </c>
      <c r="I18" s="6">
        <v>5.1655172649152765E-2</v>
      </c>
      <c r="J18">
        <v>4.3768134189964676E-2</v>
      </c>
      <c r="K18" s="6">
        <v>7.0181293210494489E-2</v>
      </c>
      <c r="L18">
        <v>4.5921340708501596E-2</v>
      </c>
      <c r="M18" s="8">
        <v>0.31691237417664542</v>
      </c>
      <c r="N18">
        <v>5.8091416608866402E-2</v>
      </c>
      <c r="O18" s="6">
        <v>3.5808389709259392</v>
      </c>
      <c r="P18">
        <v>7.872696774245172E-2</v>
      </c>
    </row>
    <row r="19" spans="1:16" x14ac:dyDescent="0.25">
      <c r="A19" s="2"/>
      <c r="B19" s="2"/>
      <c r="C19" s="2"/>
      <c r="D19" s="2"/>
      <c r="E19" s="2"/>
      <c r="F19" s="2"/>
    </row>
    <row r="20" spans="1:16" x14ac:dyDescent="0.25">
      <c r="A20" s="2"/>
      <c r="B20" s="2">
        <v>1</v>
      </c>
      <c r="C20" s="2" t="s">
        <v>36</v>
      </c>
      <c r="D20" s="2"/>
      <c r="E20" s="2">
        <v>0</v>
      </c>
      <c r="F20" s="2"/>
      <c r="I20" s="6">
        <v>1.2650385150332649E-2</v>
      </c>
      <c r="J20">
        <v>1.0718844336755443E-2</v>
      </c>
      <c r="K20" s="6">
        <v>2.3604511733469492E-2</v>
      </c>
      <c r="L20">
        <v>1.5445010714171184E-2</v>
      </c>
      <c r="M20" s="8">
        <v>0.28821532527420379</v>
      </c>
      <c r="N20">
        <v>5.2831122726155665E-2</v>
      </c>
      <c r="O20" s="6">
        <v>9.5160619820505232</v>
      </c>
      <c r="P20">
        <v>0.20921653019832415</v>
      </c>
    </row>
    <row r="21" spans="1:16" x14ac:dyDescent="0.25">
      <c r="A21" s="2"/>
      <c r="B21" s="2">
        <v>15</v>
      </c>
      <c r="C21" s="2" t="s">
        <v>6</v>
      </c>
      <c r="D21" s="2"/>
      <c r="E21" s="2">
        <v>0</v>
      </c>
      <c r="F21" s="2"/>
      <c r="I21" s="6">
        <v>8.2990663540296102E-3</v>
      </c>
      <c r="J21">
        <v>7.0319124146910831E-3</v>
      </c>
      <c r="K21" s="6">
        <v>8.9852055095312102E-3</v>
      </c>
      <c r="L21">
        <v>5.8792402457096497E-3</v>
      </c>
      <c r="M21" s="8">
        <v>1.6611263584296435E-2</v>
      </c>
      <c r="N21">
        <v>3.0449168663170753E-3</v>
      </c>
      <c r="O21" s="6">
        <v>6.5094977824693215E-2</v>
      </c>
      <c r="P21">
        <v>1.4311534981074762E-3</v>
      </c>
    </row>
    <row r="22" spans="1:16" x14ac:dyDescent="0.25">
      <c r="A22" s="2"/>
      <c r="B22" s="2">
        <v>1</v>
      </c>
      <c r="C22" s="2" t="s">
        <v>37</v>
      </c>
      <c r="D22" s="2"/>
      <c r="E22" s="2">
        <v>0</v>
      </c>
      <c r="F22" s="2"/>
      <c r="I22" s="6">
        <v>3.7949446403940448E-2</v>
      </c>
      <c r="J22">
        <v>3.2155084911322629E-2</v>
      </c>
      <c r="K22" s="6">
        <v>7.0813510500062543E-2</v>
      </c>
      <c r="L22">
        <v>4.6335015980471649E-2</v>
      </c>
      <c r="M22" s="8">
        <v>0.86473521867352554</v>
      </c>
      <c r="N22">
        <v>0.1585097267812047</v>
      </c>
      <c r="O22" s="6">
        <v>28.547675119104813</v>
      </c>
      <c r="P22">
        <v>0.62763835974523075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Y102"/>
  <sheetViews>
    <sheetView zoomScaleNormal="100" workbookViewId="0">
      <selection activeCell="A2" sqref="A2"/>
    </sheetView>
  </sheetViews>
  <sheetFormatPr defaultRowHeight="15" x14ac:dyDescent="0.25"/>
  <cols>
    <col min="1" max="1" width="20.5703125" customWidth="1"/>
    <col min="6" max="6" width="11.5703125" bestFit="1" customWidth="1"/>
    <col min="17" max="18" width="13" bestFit="1" customWidth="1"/>
    <col min="19" max="19" width="12.7109375" bestFit="1" customWidth="1"/>
    <col min="21" max="21" width="13" bestFit="1" customWidth="1"/>
    <col min="44" max="44" width="13.5703125" bestFit="1" customWidth="1"/>
  </cols>
  <sheetData>
    <row r="1" spans="1:51" x14ac:dyDescent="0.25">
      <c r="A1" s="13" t="s">
        <v>32</v>
      </c>
      <c r="V1" t="s">
        <v>33</v>
      </c>
    </row>
    <row r="2" spans="1:51" x14ac:dyDescent="0.25">
      <c r="R2" t="s">
        <v>41</v>
      </c>
      <c r="V2" s="13" t="s">
        <v>29</v>
      </c>
      <c r="AA2" s="13" t="s">
        <v>30</v>
      </c>
      <c r="AG2" s="13" t="s">
        <v>31</v>
      </c>
    </row>
    <row r="3" spans="1:51" ht="15.75" thickBot="1" x14ac:dyDescent="0.3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I3" s="5" t="s">
        <v>16</v>
      </c>
      <c r="J3" s="4" t="s">
        <v>17</v>
      </c>
      <c r="K3" s="5" t="s">
        <v>18</v>
      </c>
      <c r="L3" s="4" t="s">
        <v>19</v>
      </c>
      <c r="M3" s="10" t="s">
        <v>14</v>
      </c>
      <c r="N3" s="4" t="s">
        <v>15</v>
      </c>
      <c r="O3" s="5" t="s">
        <v>21</v>
      </c>
      <c r="P3" s="4" t="s">
        <v>20</v>
      </c>
      <c r="Y3" t="s">
        <v>28</v>
      </c>
      <c r="AD3" t="s">
        <v>28</v>
      </c>
    </row>
    <row r="4" spans="1:51" ht="15.75" customHeight="1" x14ac:dyDescent="0.25">
      <c r="A4" s="2" t="s">
        <v>12</v>
      </c>
      <c r="B4" s="2">
        <v>5</v>
      </c>
      <c r="C4" s="2" t="s">
        <v>6</v>
      </c>
      <c r="D4" s="2" t="s">
        <v>9</v>
      </c>
      <c r="E4" s="2">
        <v>1</v>
      </c>
      <c r="F4" s="2">
        <f>M4</f>
        <v>0.31691238056942667</v>
      </c>
      <c r="H4">
        <v>1</v>
      </c>
      <c r="I4" s="6">
        <v>5.1654884623578319E-2</v>
      </c>
      <c r="J4">
        <v>4.3767890141956589E-2</v>
      </c>
      <c r="K4" s="6">
        <v>7.0182260952165884E-2</v>
      </c>
      <c r="L4">
        <v>4.5921973925602287E-2</v>
      </c>
      <c r="M4" s="11">
        <v>0.31691238056942667</v>
      </c>
      <c r="N4">
        <v>5.8091417780691025E-2</v>
      </c>
      <c r="O4" s="6">
        <v>3.5808389710194621</v>
      </c>
      <c r="P4">
        <v>7.8726967744507867E-2</v>
      </c>
      <c r="R4">
        <f>SUMXMY2(I4:P4,Sheet1!I18:P18)</f>
        <v>1.4800482505256413E-12</v>
      </c>
      <c r="V4" t="s">
        <v>6</v>
      </c>
      <c r="W4" t="s">
        <v>9</v>
      </c>
      <c r="X4">
        <v>1</v>
      </c>
      <c r="Y4">
        <f>M4</f>
        <v>0.31691238056942667</v>
      </c>
      <c r="AA4" t="s">
        <v>6</v>
      </c>
      <c r="AB4" t="s">
        <v>9</v>
      </c>
      <c r="AC4">
        <v>1</v>
      </c>
      <c r="AD4">
        <f>M4</f>
        <v>0.31691238056942667</v>
      </c>
      <c r="AG4" t="s">
        <v>6</v>
      </c>
      <c r="AH4" t="s">
        <v>9</v>
      </c>
      <c r="AI4">
        <v>1</v>
      </c>
      <c r="AJ4">
        <f>M4</f>
        <v>0.31691238056942667</v>
      </c>
      <c r="AL4">
        <f>$AJ$7/AJ4</f>
        <v>222.16357985303932</v>
      </c>
      <c r="AM4">
        <v>250</v>
      </c>
      <c r="AR4">
        <f>I4-Sheet1!I18</f>
        <v>-2.8802557444640442E-7</v>
      </c>
      <c r="AS4">
        <f>J4-Sheet1!J18</f>
        <v>-2.4404800808702776E-7</v>
      </c>
      <c r="AT4">
        <f>K4-Sheet1!K18</f>
        <v>9.6774167139546119E-7</v>
      </c>
      <c r="AU4">
        <f>L4-Sheet1!L18</f>
        <v>6.3321710069147441E-7</v>
      </c>
      <c r="AV4">
        <f>M4-Sheet1!M18</f>
        <v>6.3927812488095981E-9</v>
      </c>
      <c r="AW4">
        <f>N4-Sheet1!N18</f>
        <v>1.1718246234471152E-9</v>
      </c>
      <c r="AX4">
        <f>O4-Sheet1!O18</f>
        <v>9.3522967148373937E-11</v>
      </c>
      <c r="AY4">
        <f>P4-Sheet1!P18</f>
        <v>2.0561469193935977E-12</v>
      </c>
    </row>
    <row r="5" spans="1:51" ht="15.75" customHeight="1" x14ac:dyDescent="0.25">
      <c r="A5" s="2" t="s">
        <v>12</v>
      </c>
      <c r="B5" s="9">
        <v>5</v>
      </c>
      <c r="C5" s="2" t="s">
        <v>6</v>
      </c>
      <c r="D5" s="2" t="s">
        <v>9</v>
      </c>
      <c r="E5" s="9">
        <v>2</v>
      </c>
      <c r="F5" s="2">
        <f t="shared" ref="F5:F27" si="0">M5</f>
        <v>0.87419060212553268</v>
      </c>
      <c r="H5">
        <v>2</v>
      </c>
      <c r="I5" s="6">
        <v>8.7859805981567354E-2</v>
      </c>
      <c r="J5">
        <v>7.4444815124794159E-2</v>
      </c>
      <c r="K5" s="6">
        <v>0.13370254283855851</v>
      </c>
      <c r="L5">
        <v>8.7484851623742504E-2</v>
      </c>
      <c r="M5" s="11">
        <v>0.87419060212553268</v>
      </c>
      <c r="N5">
        <v>0.16024293969450346</v>
      </c>
      <c r="O5" s="6">
        <v>14.378753948607194</v>
      </c>
      <c r="P5">
        <v>0.31612583181754617</v>
      </c>
      <c r="V5" t="s">
        <v>6</v>
      </c>
      <c r="W5" t="s">
        <v>23</v>
      </c>
      <c r="X5">
        <v>1</v>
      </c>
      <c r="Y5">
        <f>M12</f>
        <v>0.31688920104151275</v>
      </c>
      <c r="AA5" t="s">
        <v>6</v>
      </c>
      <c r="AB5" t="s">
        <v>9</v>
      </c>
      <c r="AC5">
        <v>2</v>
      </c>
      <c r="AD5">
        <f>M5</f>
        <v>0.87419060212553268</v>
      </c>
      <c r="AE5">
        <f>AD5/AD4</f>
        <v>2.7584615045798815</v>
      </c>
      <c r="AG5" t="s">
        <v>25</v>
      </c>
      <c r="AH5" t="s">
        <v>9</v>
      </c>
      <c r="AI5">
        <v>1</v>
      </c>
      <c r="AJ5">
        <f>M6</f>
        <v>0.79217206006614271</v>
      </c>
      <c r="AL5">
        <f>$AJ$7/AJ5</f>
        <v>88.877647314617477</v>
      </c>
      <c r="AM5">
        <v>100</v>
      </c>
    </row>
    <row r="6" spans="1:51" x14ac:dyDescent="0.25">
      <c r="A6" s="2" t="s">
        <v>12</v>
      </c>
      <c r="B6" s="2">
        <v>5</v>
      </c>
      <c r="C6" s="2" t="s">
        <v>25</v>
      </c>
      <c r="D6" s="2" t="s">
        <v>9</v>
      </c>
      <c r="E6" s="2">
        <v>1</v>
      </c>
      <c r="F6" s="2">
        <f t="shared" si="0"/>
        <v>0.79217206006614271</v>
      </c>
      <c r="H6">
        <v>3</v>
      </c>
      <c r="I6" s="6">
        <v>0.12913796132061187</v>
      </c>
      <c r="J6">
        <v>0.10942036063820436</v>
      </c>
      <c r="K6" s="6">
        <v>0.17544987178209837</v>
      </c>
      <c r="L6">
        <v>0.11480115242681055</v>
      </c>
      <c r="M6" s="11">
        <v>0.79217206006614271</v>
      </c>
      <c r="N6">
        <v>0.14520858419228472</v>
      </c>
      <c r="O6" s="6">
        <v>8.8840131026610454</v>
      </c>
      <c r="P6">
        <v>0.19532054321221251</v>
      </c>
      <c r="V6" t="s">
        <v>6</v>
      </c>
      <c r="W6" t="s">
        <v>24</v>
      </c>
      <c r="X6">
        <v>1</v>
      </c>
      <c r="Y6">
        <f>M20</f>
        <v>0.31673510311686531</v>
      </c>
      <c r="AG6" t="s">
        <v>26</v>
      </c>
      <c r="AH6" t="s">
        <v>9</v>
      </c>
      <c r="AI6">
        <v>1</v>
      </c>
      <c r="AJ6">
        <f>M8</f>
        <v>7.8582963458246642</v>
      </c>
      <c r="AL6">
        <f>$AJ$7/AJ6</f>
        <v>8.9594978184376455</v>
      </c>
      <c r="AM6">
        <v>10</v>
      </c>
    </row>
    <row r="7" spans="1:51" x14ac:dyDescent="0.25">
      <c r="A7" s="2" t="s">
        <v>12</v>
      </c>
      <c r="B7" s="9">
        <v>5</v>
      </c>
      <c r="C7" s="2" t="s">
        <v>25</v>
      </c>
      <c r="D7" s="2" t="s">
        <v>9</v>
      </c>
      <c r="E7" s="9">
        <v>2</v>
      </c>
      <c r="F7" s="2">
        <f t="shared" si="0"/>
        <v>2.1824551862892054</v>
      </c>
      <c r="H7">
        <v>4</v>
      </c>
      <c r="I7" s="6">
        <v>0.21965278206939348</v>
      </c>
      <c r="J7">
        <v>0.18611480608360639</v>
      </c>
      <c r="K7" s="6">
        <v>0.33424015299785154</v>
      </c>
      <c r="L7">
        <v>0.21870152632041961</v>
      </c>
      <c r="M7" s="11">
        <v>2.1824551862892054</v>
      </c>
      <c r="N7">
        <v>0.40005352831770397</v>
      </c>
      <c r="O7" s="6">
        <v>34.593556749191386</v>
      </c>
      <c r="P7">
        <v>0.76056082063529118</v>
      </c>
      <c r="AA7" t="s">
        <v>25</v>
      </c>
      <c r="AB7" t="s">
        <v>9</v>
      </c>
      <c r="AC7">
        <v>1</v>
      </c>
      <c r="AD7">
        <f>M6</f>
        <v>0.79217206006614271</v>
      </c>
      <c r="AG7" t="s">
        <v>22</v>
      </c>
      <c r="AH7" t="s">
        <v>9</v>
      </c>
      <c r="AI7">
        <v>1</v>
      </c>
      <c r="AJ7">
        <f>M10</f>
        <v>70.406388967052607</v>
      </c>
      <c r="AL7">
        <f>$AJ$7/AJ7</f>
        <v>1</v>
      </c>
      <c r="AM7">
        <v>1</v>
      </c>
    </row>
    <row r="8" spans="1:51" x14ac:dyDescent="0.25">
      <c r="A8" s="2" t="s">
        <v>12</v>
      </c>
      <c r="B8" s="2">
        <v>5</v>
      </c>
      <c r="C8" s="2" t="s">
        <v>26</v>
      </c>
      <c r="D8" s="2" t="s">
        <v>9</v>
      </c>
      <c r="E8" s="2">
        <v>1</v>
      </c>
      <c r="F8" s="2">
        <f t="shared" si="0"/>
        <v>7.8582963458246642</v>
      </c>
      <c r="H8">
        <v>5</v>
      </c>
      <c r="I8" s="6">
        <v>1.2913318755883674</v>
      </c>
      <c r="J8">
        <v>1.0941631576456927</v>
      </c>
      <c r="K8" s="6">
        <v>1.7545279552761304</v>
      </c>
      <c r="L8">
        <v>1.1480306550517918</v>
      </c>
      <c r="M8" s="11">
        <v>7.8582963458246642</v>
      </c>
      <c r="N8">
        <v>1.4404599001450868</v>
      </c>
      <c r="O8" s="6">
        <v>82.709161448299398</v>
      </c>
      <c r="P8">
        <v>1.8184122598681833</v>
      </c>
      <c r="R8">
        <f>SUMXMY2(I8:P8,Sheet1!I12:P12)</f>
        <v>2.5897794807793486E-8</v>
      </c>
      <c r="V8" t="s">
        <v>6</v>
      </c>
      <c r="W8" t="s">
        <v>9</v>
      </c>
      <c r="X8">
        <v>2</v>
      </c>
      <c r="Y8">
        <f>M5</f>
        <v>0.87419060212553268</v>
      </c>
      <c r="AA8" t="s">
        <v>25</v>
      </c>
      <c r="AB8" t="s">
        <v>9</v>
      </c>
      <c r="AC8">
        <v>2</v>
      </c>
      <c r="AD8">
        <f>M7</f>
        <v>2.1824551862892054</v>
      </c>
      <c r="AE8">
        <f>AD8/AD7</f>
        <v>2.755026712387433</v>
      </c>
      <c r="AR8">
        <f>I8-Sheet1!I12</f>
        <v>-4.7542311429005224E-5</v>
      </c>
      <c r="AS8">
        <f>J8-Sheet1!J12</f>
        <v>-4.0283250633210699E-5</v>
      </c>
      <c r="AT8">
        <f>K8-Sheet1!K12</f>
        <v>-1.6848593475948803E-7</v>
      </c>
      <c r="AU8">
        <f>L8-Sheet1!L12</f>
        <v>-1.1024447776897262E-7</v>
      </c>
      <c r="AV8">
        <f>M8-Sheet1!M12</f>
        <v>-1.4594205389073522E-4</v>
      </c>
      <c r="AW8">
        <f>N8-Sheet1!N12</f>
        <v>-2.6751813259284773E-5</v>
      </c>
      <c r="AX8">
        <f>O8-Sheet1!O12</f>
        <v>-1.5299548294933629E-9</v>
      </c>
      <c r="AY8">
        <f>P8-Sheet1!P12</f>
        <v>-3.3636426977068368E-11</v>
      </c>
    </row>
    <row r="9" spans="1:51" x14ac:dyDescent="0.25">
      <c r="A9" s="2" t="s">
        <v>12</v>
      </c>
      <c r="B9" s="2">
        <v>5</v>
      </c>
      <c r="C9" s="2" t="s">
        <v>26</v>
      </c>
      <c r="D9" s="2" t="s">
        <v>9</v>
      </c>
      <c r="E9" s="2">
        <v>2</v>
      </c>
      <c r="F9" s="2">
        <f t="shared" si="0"/>
        <v>20.778773542608651</v>
      </c>
      <c r="H9">
        <v>6</v>
      </c>
      <c r="I9" s="6">
        <v>2.1966220620196117</v>
      </c>
      <c r="J9">
        <v>1.8612279128000968</v>
      </c>
      <c r="K9" s="6">
        <v>3.342342776811579</v>
      </c>
      <c r="L9">
        <v>2.1869768195666799</v>
      </c>
      <c r="M9" s="11">
        <v>20.778773542608651</v>
      </c>
      <c r="N9">
        <v>3.8088395684169676</v>
      </c>
      <c r="O9" s="6">
        <v>268.20733067357293</v>
      </c>
      <c r="P9">
        <v>5.8967046666070742</v>
      </c>
      <c r="V9" t="s">
        <v>6</v>
      </c>
      <c r="W9" t="s">
        <v>23</v>
      </c>
      <c r="X9">
        <v>2</v>
      </c>
      <c r="Y9">
        <f>M13</f>
        <v>0.87342713940175498</v>
      </c>
      <c r="AG9" t="s">
        <v>6</v>
      </c>
      <c r="AH9" t="s">
        <v>23</v>
      </c>
      <c r="AI9">
        <v>1</v>
      </c>
      <c r="AJ9">
        <f>M12</f>
        <v>0.31688920104151275</v>
      </c>
      <c r="AL9">
        <f>$AJ$7/AJ9</f>
        <v>222.17983047591866</v>
      </c>
    </row>
    <row r="10" spans="1:51" x14ac:dyDescent="0.25">
      <c r="A10" s="2" t="s">
        <v>12</v>
      </c>
      <c r="B10" s="2">
        <v>5</v>
      </c>
      <c r="C10" s="9" t="s">
        <v>22</v>
      </c>
      <c r="D10" s="2" t="s">
        <v>9</v>
      </c>
      <c r="E10" s="2">
        <v>1</v>
      </c>
      <c r="F10" s="2">
        <f t="shared" si="0"/>
        <v>70.406388967052607</v>
      </c>
      <c r="H10">
        <v>7</v>
      </c>
      <c r="I10" s="6">
        <v>12.913460931705787</v>
      </c>
      <c r="J10">
        <v>10.941752043975317</v>
      </c>
      <c r="K10" s="6">
        <v>17.464309687590507</v>
      </c>
      <c r="L10">
        <v>11.427325982683728</v>
      </c>
      <c r="M10" s="11">
        <v>70.406388967052607</v>
      </c>
      <c r="N10">
        <v>12.905797332896826</v>
      </c>
      <c r="O10" s="6">
        <v>638.53451691399789</v>
      </c>
      <c r="P10">
        <v>14.038577753339018</v>
      </c>
      <c r="R10">
        <f>SUMXMY2(I10:P10,Sheet1!I8:P8)</f>
        <v>3.1023226783355782E-8</v>
      </c>
      <c r="V10" t="s">
        <v>6</v>
      </c>
      <c r="W10" t="s">
        <v>24</v>
      </c>
      <c r="X10">
        <v>2</v>
      </c>
      <c r="Y10">
        <f>M21</f>
        <v>0.86960691461815853</v>
      </c>
      <c r="AA10" t="s">
        <v>26</v>
      </c>
      <c r="AB10" t="s">
        <v>9</v>
      </c>
      <c r="AC10">
        <v>1</v>
      </c>
      <c r="AD10">
        <f>M8</f>
        <v>7.8582963458246642</v>
      </c>
      <c r="AG10" t="s">
        <v>25</v>
      </c>
      <c r="AH10" t="s">
        <v>23</v>
      </c>
      <c r="AI10">
        <v>1</v>
      </c>
      <c r="AJ10">
        <f>M14</f>
        <v>0.79183074034817469</v>
      </c>
      <c r="AL10">
        <f>$AJ$7/AJ10</f>
        <v>88.915958145416681</v>
      </c>
      <c r="AR10">
        <f>I10-Sheet1!I8</f>
        <v>2.7559534229837368E-5</v>
      </c>
      <c r="AS10">
        <f>J10-Sheet1!J8</f>
        <v>2.3351570240137676E-5</v>
      </c>
      <c r="AT10">
        <f>K10-Sheet1!K8</f>
        <v>8.0231593813095969E-8</v>
      </c>
      <c r="AU10">
        <f>L10-Sheet1!L8</f>
        <v>5.2497499680725923E-8</v>
      </c>
      <c r="AV10">
        <f>M10-Sheet1!M8</f>
        <v>-1.6956503924347999E-4</v>
      </c>
      <c r="AW10">
        <f>N10-Sheet1!N8</f>
        <v>-3.1082009217087148E-5</v>
      </c>
      <c r="AX10">
        <f>O10-Sheet1!O8</f>
        <v>1.7053025658242404E-12</v>
      </c>
      <c r="AY10">
        <f>P10-Sheet1!P8</f>
        <v>2.4868995751603507E-14</v>
      </c>
    </row>
    <row r="11" spans="1:51" x14ac:dyDescent="0.25">
      <c r="A11" s="2" t="s">
        <v>12</v>
      </c>
      <c r="B11" s="9">
        <v>5</v>
      </c>
      <c r="C11" s="9" t="s">
        <v>22</v>
      </c>
      <c r="D11" s="2" t="s">
        <v>9</v>
      </c>
      <c r="E11" s="9">
        <v>2</v>
      </c>
      <c r="F11" s="2">
        <f t="shared" si="0"/>
        <v>145.45099111145262</v>
      </c>
      <c r="H11">
        <v>8</v>
      </c>
      <c r="I11" s="6">
        <v>21.940241505897713</v>
      </c>
      <c r="J11">
        <v>18.590266669181563</v>
      </c>
      <c r="K11" s="6">
        <v>32.172491400740988</v>
      </c>
      <c r="L11">
        <v>21.051249862603594</v>
      </c>
      <c r="M11" s="11">
        <v>145.45099111145262</v>
      </c>
      <c r="N11">
        <v>26.661799315284028</v>
      </c>
      <c r="O11" s="6">
        <v>1393.6792276450292</v>
      </c>
      <c r="P11">
        <v>30.640903008761533</v>
      </c>
      <c r="AA11" t="s">
        <v>26</v>
      </c>
      <c r="AB11" t="s">
        <v>9</v>
      </c>
      <c r="AC11">
        <v>2</v>
      </c>
      <c r="AD11">
        <f>M9</f>
        <v>20.778773542608651</v>
      </c>
      <c r="AE11">
        <f>AD11/AD10</f>
        <v>2.6441829918578983</v>
      </c>
      <c r="AG11" t="s">
        <v>26</v>
      </c>
      <c r="AH11" t="s">
        <v>23</v>
      </c>
      <c r="AI11">
        <v>1</v>
      </c>
      <c r="AJ11">
        <f>M16</f>
        <v>7.7597797952564269</v>
      </c>
      <c r="AL11">
        <f>$AJ$7/AJ11</f>
        <v>9.0732457395366044</v>
      </c>
    </row>
    <row r="12" spans="1:51" x14ac:dyDescent="0.25">
      <c r="A12" s="2" t="s">
        <v>12</v>
      </c>
      <c r="B12" s="2">
        <v>5</v>
      </c>
      <c r="C12" s="2" t="s">
        <v>6</v>
      </c>
      <c r="D12" s="2" t="s">
        <v>23</v>
      </c>
      <c r="E12" s="2">
        <v>1</v>
      </c>
      <c r="F12" s="2">
        <f t="shared" si="0"/>
        <v>0.31688920104151275</v>
      </c>
      <c r="H12">
        <v>9</v>
      </c>
      <c r="I12" s="6">
        <v>5.1658119058697771E-2</v>
      </c>
      <c r="J12">
        <v>4.3770630723065425E-2</v>
      </c>
      <c r="K12" s="6">
        <v>7.0181300897940391E-2</v>
      </c>
      <c r="L12">
        <v>4.592134573858591E-2</v>
      </c>
      <c r="M12" s="11">
        <v>0.31688920104151275</v>
      </c>
      <c r="N12">
        <v>5.8087168872404185E-2</v>
      </c>
      <c r="O12" s="6">
        <v>3.5621460908734162</v>
      </c>
      <c r="P12">
        <v>7.8315993170052015E-2</v>
      </c>
      <c r="Q12" t="s">
        <v>27</v>
      </c>
      <c r="V12" t="s">
        <v>25</v>
      </c>
      <c r="W12" t="s">
        <v>9</v>
      </c>
      <c r="X12">
        <v>1</v>
      </c>
      <c r="Y12">
        <f>M6</f>
        <v>0.79217206006614271</v>
      </c>
      <c r="AG12" t="s">
        <v>22</v>
      </c>
      <c r="AH12" t="s">
        <v>23</v>
      </c>
      <c r="AI12">
        <v>1</v>
      </c>
      <c r="AJ12">
        <f>M18</f>
        <v>63.926108091680469</v>
      </c>
      <c r="AL12">
        <f>$AJ$7/AJ12</f>
        <v>1.1013714281820248</v>
      </c>
    </row>
    <row r="13" spans="1:51" x14ac:dyDescent="0.25">
      <c r="A13" s="2" t="s">
        <v>12</v>
      </c>
      <c r="B13" s="2">
        <v>5</v>
      </c>
      <c r="C13" s="2" t="s">
        <v>6</v>
      </c>
      <c r="D13" s="2" t="s">
        <v>23</v>
      </c>
      <c r="E13" s="2">
        <v>2</v>
      </c>
      <c r="F13" s="2">
        <f t="shared" si="0"/>
        <v>0.87342713940175498</v>
      </c>
      <c r="H13">
        <v>10</v>
      </c>
      <c r="I13" s="6">
        <v>8.7859806040608474E-2</v>
      </c>
      <c r="J13">
        <v>7.4444815174820489E-2</v>
      </c>
      <c r="K13" s="6">
        <v>0.13370222103507592</v>
      </c>
      <c r="L13">
        <v>8.7484641059834528E-2</v>
      </c>
      <c r="M13" s="11">
        <v>0.87342713940175498</v>
      </c>
      <c r="N13">
        <v>0.16010299365652517</v>
      </c>
      <c r="O13" s="6">
        <v>13.998053891008624</v>
      </c>
      <c r="P13">
        <v>0.30775590471457964</v>
      </c>
      <c r="V13" t="s">
        <v>25</v>
      </c>
      <c r="W13" t="s">
        <v>23</v>
      </c>
      <c r="X13">
        <v>1</v>
      </c>
      <c r="Y13">
        <f>M14</f>
        <v>0.79183074034817469</v>
      </c>
      <c r="AA13" t="s">
        <v>22</v>
      </c>
      <c r="AB13" t="s">
        <v>9</v>
      </c>
      <c r="AC13">
        <v>1</v>
      </c>
      <c r="AD13">
        <f>M10</f>
        <v>70.406388967052607</v>
      </c>
    </row>
    <row r="14" spans="1:51" x14ac:dyDescent="0.25">
      <c r="A14" s="2" t="s">
        <v>12</v>
      </c>
      <c r="B14" s="2">
        <v>5</v>
      </c>
      <c r="C14" s="2" t="s">
        <v>25</v>
      </c>
      <c r="D14" s="2" t="s">
        <v>23</v>
      </c>
      <c r="E14" s="2">
        <v>1</v>
      </c>
      <c r="F14" s="2">
        <f t="shared" si="0"/>
        <v>0.79183074034817469</v>
      </c>
      <c r="H14">
        <v>11</v>
      </c>
      <c r="I14" s="6">
        <v>0.12913784198775222</v>
      </c>
      <c r="J14">
        <v>0.10942025952584045</v>
      </c>
      <c r="K14" s="6">
        <v>0.17544987126788766</v>
      </c>
      <c r="L14">
        <v>0.11480115209034988</v>
      </c>
      <c r="M14" s="11">
        <v>0.79183074034817469</v>
      </c>
      <c r="N14">
        <v>0.14514601880339822</v>
      </c>
      <c r="O14" s="6">
        <v>8.785011198570766</v>
      </c>
      <c r="P14">
        <v>0.19314392489090856</v>
      </c>
      <c r="V14" t="s">
        <v>25</v>
      </c>
      <c r="W14" t="s">
        <v>24</v>
      </c>
      <c r="X14">
        <v>1</v>
      </c>
      <c r="Y14">
        <f>M22</f>
        <v>0.79002613784703679</v>
      </c>
      <c r="AA14" t="s">
        <v>22</v>
      </c>
      <c r="AB14" t="s">
        <v>9</v>
      </c>
      <c r="AC14">
        <v>2</v>
      </c>
      <c r="AD14">
        <f>M11</f>
        <v>145.45099111145262</v>
      </c>
      <c r="AE14">
        <f>AD14/AD13</f>
        <v>2.0658777313450618</v>
      </c>
      <c r="AG14" t="s">
        <v>6</v>
      </c>
      <c r="AH14" t="s">
        <v>24</v>
      </c>
      <c r="AI14">
        <v>1</v>
      </c>
      <c r="AJ14">
        <f>M20</f>
        <v>0.31673510311686531</v>
      </c>
      <c r="AL14">
        <f>$AJ$7/AJ14</f>
        <v>222.2879253805817</v>
      </c>
    </row>
    <row r="15" spans="1:51" x14ac:dyDescent="0.25">
      <c r="A15" s="2" t="s">
        <v>12</v>
      </c>
      <c r="B15" s="9">
        <v>5</v>
      </c>
      <c r="C15" s="2" t="s">
        <v>25</v>
      </c>
      <c r="D15" s="2" t="s">
        <v>23</v>
      </c>
      <c r="E15" s="9">
        <v>2</v>
      </c>
      <c r="F15" s="2">
        <f t="shared" si="0"/>
        <v>2.1742160832079915</v>
      </c>
      <c r="H15">
        <v>12</v>
      </c>
      <c r="I15" s="6">
        <v>0.21965279001306071</v>
      </c>
      <c r="J15">
        <v>0.18611481281438433</v>
      </c>
      <c r="K15" s="6">
        <v>0.3342369952890531</v>
      </c>
      <c r="L15">
        <v>0.21869946015413858</v>
      </c>
      <c r="M15" s="11">
        <v>2.1742160832079915</v>
      </c>
      <c r="N15">
        <v>0.39854326488662878</v>
      </c>
      <c r="O15" s="6">
        <v>32.968305811272188</v>
      </c>
      <c r="P15">
        <v>0.72482866981761029</v>
      </c>
      <c r="AG15" t="s">
        <v>25</v>
      </c>
      <c r="AH15" t="s">
        <v>24</v>
      </c>
      <c r="AI15">
        <v>1</v>
      </c>
      <c r="AJ15">
        <f>M22</f>
        <v>0.79002613784703679</v>
      </c>
      <c r="AL15">
        <f>$AJ$7/AJ15</f>
        <v>89.119062767875846</v>
      </c>
    </row>
    <row r="16" spans="1:51" x14ac:dyDescent="0.25">
      <c r="A16" s="2" t="s">
        <v>12</v>
      </c>
      <c r="B16" s="9">
        <v>5</v>
      </c>
      <c r="C16" s="2" t="s">
        <v>26</v>
      </c>
      <c r="D16" s="2" t="s">
        <v>23</v>
      </c>
      <c r="E16" s="9">
        <v>1</v>
      </c>
      <c r="F16" s="2">
        <f t="shared" si="0"/>
        <v>7.7597797952564269</v>
      </c>
      <c r="H16">
        <v>13</v>
      </c>
      <c r="I16" s="6">
        <v>1.2913808383406311</v>
      </c>
      <c r="J16">
        <v>1.0942046444552702</v>
      </c>
      <c r="K16" s="17">
        <v>1.7546573737080042</v>
      </c>
      <c r="L16" s="17">
        <v>1.1481153367045824</v>
      </c>
      <c r="M16" s="11">
        <v>7.7597797952564269</v>
      </c>
      <c r="N16">
        <v>1.4224013879244883</v>
      </c>
      <c r="O16" s="6">
        <v>78.695734558458625</v>
      </c>
      <c r="P16">
        <v>1.7301745781800069</v>
      </c>
      <c r="V16" t="s">
        <v>25</v>
      </c>
      <c r="W16" t="s">
        <v>9</v>
      </c>
      <c r="X16">
        <v>2</v>
      </c>
      <c r="Y16">
        <f>M7</f>
        <v>2.1824551862892054</v>
      </c>
      <c r="AA16" t="s">
        <v>6</v>
      </c>
      <c r="AB16" t="s">
        <v>23</v>
      </c>
      <c r="AC16">
        <v>1</v>
      </c>
      <c r="AD16">
        <f>M12</f>
        <v>0.31688920104151275</v>
      </c>
      <c r="AG16" t="s">
        <v>26</v>
      </c>
      <c r="AH16" t="s">
        <v>24</v>
      </c>
      <c r="AI16">
        <v>1</v>
      </c>
      <c r="AJ16">
        <f>M24</f>
        <v>7.462339683904144</v>
      </c>
      <c r="AL16">
        <f>$AJ$7/AJ16</f>
        <v>9.4348946777262519</v>
      </c>
    </row>
    <row r="17" spans="1:38" x14ac:dyDescent="0.25">
      <c r="A17" s="2" t="s">
        <v>12</v>
      </c>
      <c r="B17" s="2">
        <v>5</v>
      </c>
      <c r="C17" s="2" t="s">
        <v>26</v>
      </c>
      <c r="D17" s="2" t="s">
        <v>23</v>
      </c>
      <c r="E17" s="2">
        <v>2</v>
      </c>
      <c r="F17" s="2">
        <f t="shared" si="0"/>
        <v>19.649266839680795</v>
      </c>
      <c r="H17">
        <v>14</v>
      </c>
      <c r="I17" s="6">
        <v>2.1966206306938076</v>
      </c>
      <c r="J17">
        <v>1.8612267000181695</v>
      </c>
      <c r="K17" s="6">
        <v>3.3415578191388922</v>
      </c>
      <c r="L17">
        <v>2.1864632025174604</v>
      </c>
      <c r="M17" s="11">
        <v>19.649266839680795</v>
      </c>
      <c r="N17">
        <v>3.6017960769384181</v>
      </c>
      <c r="O17" s="6">
        <v>232.39429993486524</v>
      </c>
      <c r="P17">
        <v>5.1093329532690079</v>
      </c>
      <c r="V17" t="s">
        <v>25</v>
      </c>
      <c r="W17" t="s">
        <v>23</v>
      </c>
      <c r="X17">
        <v>2</v>
      </c>
      <c r="Y17">
        <f>M15</f>
        <v>2.1742160832079915</v>
      </c>
      <c r="AA17" t="s">
        <v>6</v>
      </c>
      <c r="AB17" t="s">
        <v>23</v>
      </c>
      <c r="AC17">
        <v>2</v>
      </c>
      <c r="AD17">
        <f>M13</f>
        <v>0.87342713940175498</v>
      </c>
      <c r="AE17">
        <f>AD17/AD16</f>
        <v>2.756254036209127</v>
      </c>
      <c r="AG17" t="s">
        <v>22</v>
      </c>
      <c r="AH17" t="s">
        <v>24</v>
      </c>
      <c r="AI17">
        <v>1</v>
      </c>
      <c r="AJ17">
        <f>M26</f>
        <v>51.223896507960269</v>
      </c>
      <c r="AL17">
        <f>$AJ$7/AJ17</f>
        <v>1.374483273760936</v>
      </c>
    </row>
    <row r="18" spans="1:38" x14ac:dyDescent="0.25">
      <c r="A18" s="2" t="s">
        <v>12</v>
      </c>
      <c r="B18" s="2">
        <v>5</v>
      </c>
      <c r="C18" s="9" t="s">
        <v>22</v>
      </c>
      <c r="D18" s="2" t="s">
        <v>23</v>
      </c>
      <c r="E18" s="2">
        <v>1</v>
      </c>
      <c r="F18" s="2">
        <f t="shared" si="0"/>
        <v>63.926108091680469</v>
      </c>
      <c r="H18">
        <v>15</v>
      </c>
      <c r="I18" s="6">
        <v>12.891731126274861</v>
      </c>
      <c r="J18">
        <v>10.923340082670252</v>
      </c>
      <c r="K18" s="6">
        <v>17.07690639726782</v>
      </c>
      <c r="L18">
        <v>11.173838512267009</v>
      </c>
      <c r="M18" s="11">
        <v>63.926108091680469</v>
      </c>
      <c r="N18">
        <v>11.717933662215788</v>
      </c>
      <c r="O18" s="6">
        <v>549.28333696591585</v>
      </c>
      <c r="P18">
        <v>12.076335155501269</v>
      </c>
      <c r="V18" t="s">
        <v>25</v>
      </c>
      <c r="W18" t="s">
        <v>24</v>
      </c>
      <c r="X18">
        <v>2</v>
      </c>
      <c r="Y18">
        <f>M23</f>
        <v>2.1398710009051172</v>
      </c>
    </row>
    <row r="19" spans="1:38" x14ac:dyDescent="0.25">
      <c r="A19" s="2" t="s">
        <v>12</v>
      </c>
      <c r="B19" s="2">
        <v>5</v>
      </c>
      <c r="C19" s="9" t="s">
        <v>22</v>
      </c>
      <c r="D19" s="2" t="s">
        <v>23</v>
      </c>
      <c r="E19" s="2">
        <v>2</v>
      </c>
      <c r="F19" s="2">
        <f t="shared" si="0"/>
        <v>114.70532008390872</v>
      </c>
      <c r="H19">
        <v>16</v>
      </c>
      <c r="I19">
        <v>21.393557236276067</v>
      </c>
      <c r="J19">
        <v>18.12705361141365</v>
      </c>
      <c r="K19">
        <v>29.075248724214898</v>
      </c>
      <c r="L19">
        <v>19.024648047514816</v>
      </c>
      <c r="M19" s="12">
        <v>114.70532008390872</v>
      </c>
      <c r="N19">
        <v>21.025984086483057</v>
      </c>
      <c r="O19">
        <v>1006.4568836980576</v>
      </c>
      <c r="P19">
        <v>22.127579391423083</v>
      </c>
      <c r="AA19" t="s">
        <v>25</v>
      </c>
      <c r="AB19" t="s">
        <v>23</v>
      </c>
      <c r="AC19">
        <v>1</v>
      </c>
      <c r="AD19">
        <f>M14</f>
        <v>0.79183074034817469</v>
      </c>
      <c r="AG19" t="s">
        <v>6</v>
      </c>
      <c r="AH19" t="s">
        <v>9</v>
      </c>
      <c r="AI19">
        <v>2</v>
      </c>
      <c r="AJ19">
        <f>M5</f>
        <v>0.87419060212553268</v>
      </c>
      <c r="AL19">
        <f>$AJ$7/AJ19</f>
        <v>80.53894516351977</v>
      </c>
    </row>
    <row r="20" spans="1:38" x14ac:dyDescent="0.25">
      <c r="A20" s="2" t="s">
        <v>12</v>
      </c>
      <c r="B20" s="2">
        <v>5</v>
      </c>
      <c r="C20" s="2" t="s">
        <v>6</v>
      </c>
      <c r="D20" s="2" t="s">
        <v>24</v>
      </c>
      <c r="E20" s="2">
        <v>1</v>
      </c>
      <c r="F20" s="2">
        <f t="shared" si="0"/>
        <v>0.31673510311686531</v>
      </c>
      <c r="H20">
        <v>17</v>
      </c>
      <c r="I20">
        <v>5.1656062919536255E-2</v>
      </c>
      <c r="J20">
        <v>4.3768888528235392E-2</v>
      </c>
      <c r="K20">
        <v>7.0181295536444172E-2</v>
      </c>
      <c r="L20">
        <v>4.59213422304275E-2</v>
      </c>
      <c r="M20" s="12">
        <v>0.31673510311686531</v>
      </c>
      <c r="N20">
        <v>5.8058922052561579E-2</v>
      </c>
      <c r="O20">
        <v>3.5137927388419015</v>
      </c>
      <c r="P20">
        <v>7.7252914708123829E-2</v>
      </c>
      <c r="V20" t="s">
        <v>26</v>
      </c>
      <c r="W20" t="s">
        <v>9</v>
      </c>
      <c r="X20">
        <v>1</v>
      </c>
      <c r="Y20">
        <f>M8</f>
        <v>7.8582963458246642</v>
      </c>
      <c r="AA20" t="s">
        <v>25</v>
      </c>
      <c r="AB20" t="s">
        <v>23</v>
      </c>
      <c r="AC20">
        <v>2</v>
      </c>
      <c r="AD20">
        <f>M15</f>
        <v>2.1742160832079915</v>
      </c>
      <c r="AE20">
        <f>AD20/AD19</f>
        <v>2.7458091387712105</v>
      </c>
      <c r="AG20" t="s">
        <v>25</v>
      </c>
      <c r="AH20" t="s">
        <v>9</v>
      </c>
      <c r="AI20">
        <v>2</v>
      </c>
      <c r="AJ20">
        <f>M7</f>
        <v>2.1824551862892054</v>
      </c>
      <c r="AL20">
        <f>$AJ$7/AJ20</f>
        <v>32.260176249833336</v>
      </c>
    </row>
    <row r="21" spans="1:38" x14ac:dyDescent="0.25">
      <c r="A21" s="2" t="s">
        <v>12</v>
      </c>
      <c r="B21" s="2">
        <v>5</v>
      </c>
      <c r="C21" s="2" t="s">
        <v>6</v>
      </c>
      <c r="D21" s="2" t="s">
        <v>24</v>
      </c>
      <c r="E21" s="2">
        <v>2</v>
      </c>
      <c r="F21" s="2">
        <f t="shared" si="0"/>
        <v>0.86960691461815853</v>
      </c>
      <c r="H21">
        <v>18</v>
      </c>
      <c r="I21">
        <v>8.7859806277860331E-2</v>
      </c>
      <c r="J21">
        <v>7.4444815375847226E-2</v>
      </c>
      <c r="K21">
        <v>0.13370092747019549</v>
      </c>
      <c r="L21">
        <v>8.74837946486203E-2</v>
      </c>
      <c r="M21" s="12">
        <v>0.86960691461815853</v>
      </c>
      <c r="N21">
        <v>0.15940272983748061</v>
      </c>
      <c r="O21">
        <v>13.1862812315602</v>
      </c>
      <c r="P21">
        <v>0.28990857885226223</v>
      </c>
      <c r="V21" t="s">
        <v>26</v>
      </c>
      <c r="W21" t="s">
        <v>23</v>
      </c>
      <c r="X21">
        <v>1</v>
      </c>
      <c r="Y21">
        <f>M16</f>
        <v>7.7597797952564269</v>
      </c>
      <c r="AG21" t="s">
        <v>26</v>
      </c>
      <c r="AH21" t="s">
        <v>9</v>
      </c>
      <c r="AI21">
        <v>2</v>
      </c>
      <c r="AJ21">
        <f>M9</f>
        <v>20.778773542608651</v>
      </c>
      <c r="AL21">
        <f>$AJ$7/AJ21</f>
        <v>3.3883803980383296</v>
      </c>
    </row>
    <row r="22" spans="1:38" x14ac:dyDescent="0.25">
      <c r="A22" s="2" t="s">
        <v>12</v>
      </c>
      <c r="B22" s="2">
        <v>5</v>
      </c>
      <c r="C22" s="2" t="s">
        <v>25</v>
      </c>
      <c r="D22" s="2" t="s">
        <v>24</v>
      </c>
      <c r="E22" s="2">
        <v>1</v>
      </c>
      <c r="F22" s="2">
        <f t="shared" si="0"/>
        <v>0.79002613784703679</v>
      </c>
      <c r="H22">
        <v>19</v>
      </c>
      <c r="I22">
        <v>0.12913784198775979</v>
      </c>
      <c r="J22">
        <v>0.10942025952584687</v>
      </c>
      <c r="K22">
        <v>0.17544987035671647</v>
      </c>
      <c r="L22">
        <v>0.11480115149414823</v>
      </c>
      <c r="M22" s="12">
        <v>0.79002613784703679</v>
      </c>
      <c r="N22">
        <v>0.14481522731575322</v>
      </c>
      <c r="O22">
        <v>8.5522783058163299</v>
      </c>
      <c r="P22">
        <v>0.18802714776430451</v>
      </c>
      <c r="V22" t="s">
        <v>26</v>
      </c>
      <c r="W22" t="s">
        <v>24</v>
      </c>
      <c r="X22">
        <v>1</v>
      </c>
      <c r="Y22">
        <f>M24</f>
        <v>7.462339683904144</v>
      </c>
      <c r="AA22" t="s">
        <v>26</v>
      </c>
      <c r="AB22" t="s">
        <v>23</v>
      </c>
      <c r="AC22">
        <v>1</v>
      </c>
      <c r="AD22">
        <f>M16</f>
        <v>7.7597797952564269</v>
      </c>
      <c r="AG22" t="s">
        <v>22</v>
      </c>
      <c r="AH22" t="s">
        <v>9</v>
      </c>
      <c r="AI22">
        <v>2</v>
      </c>
      <c r="AJ22">
        <f>M11</f>
        <v>145.45099111145262</v>
      </c>
      <c r="AL22">
        <f>$AJ$7/AJ22</f>
        <v>0.48405575258750438</v>
      </c>
    </row>
    <row r="23" spans="1:38" x14ac:dyDescent="0.25">
      <c r="A23" s="2" t="s">
        <v>12</v>
      </c>
      <c r="B23" s="2">
        <v>5</v>
      </c>
      <c r="C23" s="2" t="s">
        <v>25</v>
      </c>
      <c r="D23" s="2" t="s">
        <v>24</v>
      </c>
      <c r="E23" s="2">
        <v>2</v>
      </c>
      <c r="F23" s="2">
        <f t="shared" si="0"/>
        <v>2.1398710009051172</v>
      </c>
      <c r="H23">
        <v>20</v>
      </c>
      <c r="I23">
        <v>0.21965276261308814</v>
      </c>
      <c r="J23">
        <v>0.18611478959801284</v>
      </c>
      <c r="K23">
        <v>0.334247909400267</v>
      </c>
      <c r="L23">
        <v>0.21870660152467561</v>
      </c>
      <c r="M23" s="12">
        <v>2.1398710009051172</v>
      </c>
      <c r="N23">
        <v>0.39224766191528504</v>
      </c>
      <c r="O23">
        <v>29.877375566867581</v>
      </c>
      <c r="P23">
        <v>0.65687264956057911</v>
      </c>
      <c r="AA23" t="s">
        <v>26</v>
      </c>
      <c r="AB23" t="s">
        <v>23</v>
      </c>
      <c r="AC23">
        <v>2</v>
      </c>
      <c r="AD23">
        <f>M17</f>
        <v>19.649266839680795</v>
      </c>
      <c r="AE23">
        <f>AD23/AD22</f>
        <v>2.5321938712349081</v>
      </c>
    </row>
    <row r="24" spans="1:38" x14ac:dyDescent="0.25">
      <c r="A24" s="2" t="s">
        <v>12</v>
      </c>
      <c r="B24" s="2">
        <v>5</v>
      </c>
      <c r="C24" s="2" t="s">
        <v>26</v>
      </c>
      <c r="D24" s="2" t="s">
        <v>24</v>
      </c>
      <c r="E24" s="2">
        <v>1</v>
      </c>
      <c r="F24" s="2">
        <f t="shared" si="0"/>
        <v>7.462339683904144</v>
      </c>
      <c r="H24">
        <v>21</v>
      </c>
      <c r="I24">
        <v>1.2913317560768904</v>
      </c>
      <c r="J24">
        <v>1.094163056381984</v>
      </c>
      <c r="K24">
        <v>1.7536983731988378</v>
      </c>
      <c r="L24">
        <v>1.1474878391606289</v>
      </c>
      <c r="M24" s="12">
        <v>7.462339683904144</v>
      </c>
      <c r="N24">
        <v>1.3678793217866669</v>
      </c>
      <c r="O24">
        <v>71.246480896311169</v>
      </c>
      <c r="P24">
        <v>1.5663981119588579</v>
      </c>
      <c r="V24" t="s">
        <v>26</v>
      </c>
      <c r="W24" t="s">
        <v>9</v>
      </c>
      <c r="X24">
        <v>2</v>
      </c>
      <c r="Y24">
        <f>M9</f>
        <v>20.778773542608651</v>
      </c>
      <c r="AG24" t="s">
        <v>6</v>
      </c>
      <c r="AH24" t="s">
        <v>23</v>
      </c>
      <c r="AI24">
        <v>2</v>
      </c>
      <c r="AJ24">
        <f>M13</f>
        <v>0.87342713940175498</v>
      </c>
      <c r="AL24">
        <f>$AJ$7/AJ24</f>
        <v>80.609344261132932</v>
      </c>
    </row>
    <row r="25" spans="1:38" x14ac:dyDescent="0.25">
      <c r="A25" s="2" t="s">
        <v>12</v>
      </c>
      <c r="B25" s="2">
        <v>5</v>
      </c>
      <c r="C25" s="2" t="s">
        <v>26</v>
      </c>
      <c r="D25" s="2" t="s">
        <v>24</v>
      </c>
      <c r="E25" s="2">
        <v>2</v>
      </c>
      <c r="F25" s="2">
        <f t="shared" si="0"/>
        <v>17.162544652894233</v>
      </c>
      <c r="H25">
        <v>22</v>
      </c>
      <c r="I25">
        <v>2.1965614700111158</v>
      </c>
      <c r="J25">
        <v>1.8611765723626792</v>
      </c>
      <c r="K25">
        <v>3.3209645142032227</v>
      </c>
      <c r="L25">
        <v>2.1729884982336762</v>
      </c>
      <c r="M25" s="12">
        <v>17.162544652894233</v>
      </c>
      <c r="N25">
        <v>3.1459690840087884</v>
      </c>
      <c r="O25">
        <v>179.99065058548322</v>
      </c>
      <c r="P25">
        <v>3.9572061904035025</v>
      </c>
      <c r="V25" t="s">
        <v>26</v>
      </c>
      <c r="W25" t="s">
        <v>23</v>
      </c>
      <c r="X25">
        <v>2</v>
      </c>
      <c r="Y25">
        <f>M17</f>
        <v>19.649266839680795</v>
      </c>
      <c r="AA25" t="s">
        <v>22</v>
      </c>
      <c r="AB25" t="s">
        <v>23</v>
      </c>
      <c r="AC25">
        <v>1</v>
      </c>
      <c r="AD25">
        <f>M18</f>
        <v>63.926108091680469</v>
      </c>
      <c r="AG25" t="s">
        <v>25</v>
      </c>
      <c r="AH25" t="s">
        <v>23</v>
      </c>
      <c r="AI25">
        <v>2</v>
      </c>
      <c r="AJ25">
        <f>M15</f>
        <v>2.1742160832079915</v>
      </c>
      <c r="AL25">
        <f>$AJ$7/AJ25</f>
        <v>32.382424870655022</v>
      </c>
    </row>
    <row r="26" spans="1:38" x14ac:dyDescent="0.25">
      <c r="A26" s="2" t="s">
        <v>12</v>
      </c>
      <c r="B26" s="2">
        <v>5</v>
      </c>
      <c r="C26" s="9" t="s">
        <v>22</v>
      </c>
      <c r="D26" s="2" t="s">
        <v>24</v>
      </c>
      <c r="E26" s="2">
        <v>1</v>
      </c>
      <c r="F26" s="2">
        <f t="shared" si="0"/>
        <v>51.223896507960269</v>
      </c>
      <c r="H26">
        <v>23</v>
      </c>
      <c r="I26">
        <v>12.164554065993707</v>
      </c>
      <c r="J26">
        <v>10.307193015068266</v>
      </c>
      <c r="K26">
        <v>15.15662191266974</v>
      </c>
      <c r="L26">
        <v>9.9173492964015466</v>
      </c>
      <c r="M26" s="12">
        <v>51.223896507960269</v>
      </c>
      <c r="N26">
        <v>9.3895630301729849</v>
      </c>
      <c r="O26">
        <v>427.07745747812783</v>
      </c>
      <c r="P26">
        <v>9.3895630301729849</v>
      </c>
      <c r="V26" t="s">
        <v>26</v>
      </c>
      <c r="W26" t="s">
        <v>24</v>
      </c>
      <c r="X26">
        <v>2</v>
      </c>
      <c r="Y26">
        <f>M25</f>
        <v>17.162544652894233</v>
      </c>
      <c r="AA26" t="s">
        <v>22</v>
      </c>
      <c r="AB26" t="s">
        <v>23</v>
      </c>
      <c r="AC26">
        <v>2</v>
      </c>
      <c r="AD26">
        <f>M19</f>
        <v>114.70532008390872</v>
      </c>
      <c r="AE26">
        <f>AD26/AD25</f>
        <v>1.7943423040771163</v>
      </c>
      <c r="AG26" t="s">
        <v>26</v>
      </c>
      <c r="AH26" t="s">
        <v>23</v>
      </c>
      <c r="AI26">
        <v>2</v>
      </c>
      <c r="AJ26">
        <f>M17</f>
        <v>19.649266839680795</v>
      </c>
      <c r="AL26">
        <f>$AJ$7/AJ26</f>
        <v>3.58315603027336</v>
      </c>
    </row>
    <row r="27" spans="1:38" x14ac:dyDescent="0.25">
      <c r="A27" s="2" t="s">
        <v>12</v>
      </c>
      <c r="B27" s="2">
        <v>5</v>
      </c>
      <c r="C27" s="9" t="s">
        <v>22</v>
      </c>
      <c r="D27" s="2" t="s">
        <v>24</v>
      </c>
      <c r="E27" s="2">
        <v>2</v>
      </c>
      <c r="F27" s="2">
        <f t="shared" si="0"/>
        <v>71.724869123789745</v>
      </c>
      <c r="H27">
        <v>24</v>
      </c>
      <c r="I27">
        <v>16.835877228572265</v>
      </c>
      <c r="J27">
        <v>14.265269012860564</v>
      </c>
      <c r="K27">
        <v>21.03270256746563</v>
      </c>
      <c r="L27">
        <v>13.762212926517265</v>
      </c>
      <c r="M27" s="12">
        <v>71.724869123789745</v>
      </c>
      <c r="N27">
        <v>13.147480480405759</v>
      </c>
      <c r="O27">
        <v>565.86114450939044</v>
      </c>
      <c r="P27">
        <v>12.440808545763272</v>
      </c>
      <c r="AG27" t="s">
        <v>22</v>
      </c>
      <c r="AH27" t="s">
        <v>23</v>
      </c>
      <c r="AI27">
        <v>2</v>
      </c>
      <c r="AJ27">
        <f>M19</f>
        <v>114.70532008390872</v>
      </c>
      <c r="AL27">
        <f>$AJ$7/AJ27</f>
        <v>0.61380229718681967</v>
      </c>
    </row>
    <row r="28" spans="1:38" x14ac:dyDescent="0.25">
      <c r="V28" t="s">
        <v>22</v>
      </c>
      <c r="W28" t="s">
        <v>9</v>
      </c>
      <c r="X28">
        <v>1</v>
      </c>
      <c r="Y28">
        <f>M10</f>
        <v>70.406388967052607</v>
      </c>
      <c r="AA28" t="s">
        <v>6</v>
      </c>
      <c r="AB28" t="s">
        <v>24</v>
      </c>
      <c r="AC28">
        <v>1</v>
      </c>
      <c r="AD28">
        <f>M20</f>
        <v>0.31673510311686531</v>
      </c>
    </row>
    <row r="29" spans="1:38" x14ac:dyDescent="0.25">
      <c r="V29" t="s">
        <v>22</v>
      </c>
      <c r="W29" t="s">
        <v>23</v>
      </c>
      <c r="X29">
        <v>1</v>
      </c>
      <c r="Y29">
        <f>M18</f>
        <v>63.926108091680469</v>
      </c>
      <c r="AA29" t="s">
        <v>6</v>
      </c>
      <c r="AB29" t="s">
        <v>24</v>
      </c>
      <c r="AC29">
        <v>2</v>
      </c>
      <c r="AD29">
        <f>M21</f>
        <v>0.86960691461815853</v>
      </c>
      <c r="AE29">
        <f>AD29/AD28</f>
        <v>2.7455337474776229</v>
      </c>
      <c r="AG29" t="s">
        <v>6</v>
      </c>
      <c r="AH29" t="s">
        <v>24</v>
      </c>
      <c r="AI29">
        <v>2</v>
      </c>
      <c r="AJ29">
        <f>M21</f>
        <v>0.86960691461815853</v>
      </c>
      <c r="AL29">
        <f>$AJ$7/AJ29</f>
        <v>80.963464967350006</v>
      </c>
    </row>
    <row r="30" spans="1:38" x14ac:dyDescent="0.25">
      <c r="V30" t="s">
        <v>22</v>
      </c>
      <c r="W30" t="s">
        <v>24</v>
      </c>
      <c r="X30">
        <v>1</v>
      </c>
      <c r="Y30">
        <f>M26</f>
        <v>51.223896507960269</v>
      </c>
      <c r="AG30" t="s">
        <v>25</v>
      </c>
      <c r="AH30" t="s">
        <v>24</v>
      </c>
      <c r="AI30">
        <v>2</v>
      </c>
      <c r="AJ30">
        <f>M23</f>
        <v>2.1398710009051172</v>
      </c>
      <c r="AL30">
        <f>$AJ$7/AJ30</f>
        <v>32.902165101201099</v>
      </c>
    </row>
    <row r="31" spans="1:38" x14ac:dyDescent="0.25">
      <c r="AA31" t="s">
        <v>25</v>
      </c>
      <c r="AB31" t="s">
        <v>24</v>
      </c>
      <c r="AC31">
        <v>1</v>
      </c>
      <c r="AD31">
        <f>M22</f>
        <v>0.79002613784703679</v>
      </c>
      <c r="AG31" t="s">
        <v>26</v>
      </c>
      <c r="AH31" t="s">
        <v>24</v>
      </c>
      <c r="AI31">
        <v>2</v>
      </c>
      <c r="AJ31">
        <f>M25</f>
        <v>17.162544652894233</v>
      </c>
      <c r="AL31">
        <f>$AJ$7/AJ31</f>
        <v>4.1023280865975496</v>
      </c>
    </row>
    <row r="32" spans="1:38" x14ac:dyDescent="0.25">
      <c r="V32" t="s">
        <v>22</v>
      </c>
      <c r="W32" t="s">
        <v>9</v>
      </c>
      <c r="X32">
        <v>2</v>
      </c>
      <c r="Y32">
        <f>M11</f>
        <v>145.45099111145262</v>
      </c>
      <c r="AA32" t="s">
        <v>25</v>
      </c>
      <c r="AB32" t="s">
        <v>24</v>
      </c>
      <c r="AC32">
        <v>2</v>
      </c>
      <c r="AD32">
        <f>M23</f>
        <v>2.1398710009051172</v>
      </c>
      <c r="AE32">
        <f>AD32/AD31</f>
        <v>2.708607852819465</v>
      </c>
      <c r="AG32" t="s">
        <v>22</v>
      </c>
      <c r="AH32" t="s">
        <v>24</v>
      </c>
      <c r="AI32">
        <v>2</v>
      </c>
      <c r="AJ32">
        <f>M27</f>
        <v>71.724869123789745</v>
      </c>
      <c r="AL32">
        <f>$AJ$7/AJ32</f>
        <v>0.9816175313689095</v>
      </c>
    </row>
    <row r="33" spans="1:31" x14ac:dyDescent="0.25">
      <c r="V33" t="s">
        <v>22</v>
      </c>
      <c r="W33" t="s">
        <v>23</v>
      </c>
      <c r="X33">
        <v>2</v>
      </c>
      <c r="Y33">
        <f>M19</f>
        <v>114.70532008390872</v>
      </c>
    </row>
    <row r="34" spans="1:31" x14ac:dyDescent="0.25">
      <c r="V34" t="s">
        <v>22</v>
      </c>
      <c r="W34" t="s">
        <v>24</v>
      </c>
      <c r="X34">
        <v>2</v>
      </c>
      <c r="Y34">
        <f>M27</f>
        <v>71.724869123789745</v>
      </c>
      <c r="AA34" t="s">
        <v>26</v>
      </c>
      <c r="AB34" t="s">
        <v>24</v>
      </c>
      <c r="AC34">
        <v>1</v>
      </c>
      <c r="AD34">
        <f>M24</f>
        <v>7.462339683904144</v>
      </c>
    </row>
    <row r="35" spans="1:31" x14ac:dyDescent="0.25">
      <c r="AA35" t="s">
        <v>26</v>
      </c>
      <c r="AB35" t="s">
        <v>24</v>
      </c>
      <c r="AC35">
        <v>2</v>
      </c>
      <c r="AD35">
        <f>M25</f>
        <v>17.162544652894233</v>
      </c>
      <c r="AE35">
        <f>AD35/AD34</f>
        <v>2.2998878876973259</v>
      </c>
    </row>
    <row r="37" spans="1:31" x14ac:dyDescent="0.25">
      <c r="AA37" t="s">
        <v>22</v>
      </c>
      <c r="AB37" t="s">
        <v>24</v>
      </c>
      <c r="AC37">
        <v>1</v>
      </c>
      <c r="AD37">
        <f>M26</f>
        <v>51.223896507960269</v>
      </c>
    </row>
    <row r="38" spans="1:31" x14ac:dyDescent="0.25">
      <c r="AA38" t="s">
        <v>22</v>
      </c>
      <c r="AB38" t="s">
        <v>24</v>
      </c>
      <c r="AC38">
        <v>2</v>
      </c>
      <c r="AD38">
        <f>M27</f>
        <v>71.724869123789745</v>
      </c>
      <c r="AE38">
        <f>AD38/AD37</f>
        <v>1.4002228259352272</v>
      </c>
    </row>
    <row r="45" spans="1:31" ht="15.75" thickBot="1" x14ac:dyDescent="0.3">
      <c r="A45" s="1"/>
      <c r="B45" s="1" t="s">
        <v>0</v>
      </c>
      <c r="C45" s="1" t="s">
        <v>1</v>
      </c>
      <c r="D45" s="1" t="s">
        <v>2</v>
      </c>
      <c r="E45" s="1" t="s">
        <v>3</v>
      </c>
      <c r="F45" s="1" t="s">
        <v>4</v>
      </c>
      <c r="I45" s="5" t="s">
        <v>16</v>
      </c>
      <c r="J45" s="4" t="s">
        <v>17</v>
      </c>
      <c r="K45" s="5" t="s">
        <v>18</v>
      </c>
      <c r="L45" s="4" t="s">
        <v>19</v>
      </c>
      <c r="M45" s="10" t="s">
        <v>14</v>
      </c>
      <c r="N45" s="4" t="s">
        <v>15</v>
      </c>
      <c r="O45" s="5" t="s">
        <v>21</v>
      </c>
      <c r="P45" s="4" t="s">
        <v>20</v>
      </c>
    </row>
    <row r="46" spans="1:31" x14ac:dyDescent="0.25">
      <c r="A46" s="2" t="s">
        <v>12</v>
      </c>
      <c r="B46" s="2">
        <v>4</v>
      </c>
      <c r="C46" s="2" t="s">
        <v>6</v>
      </c>
      <c r="D46" s="2" t="s">
        <v>9</v>
      </c>
      <c r="E46" s="2">
        <v>1</v>
      </c>
      <c r="F46" s="2">
        <f>M46</f>
        <v>0.56962136004035868</v>
      </c>
      <c r="H46">
        <v>1</v>
      </c>
      <c r="I46" s="6">
        <v>7.0534766511540337E-2</v>
      </c>
      <c r="J46">
        <v>5.9765072255267344E-2</v>
      </c>
      <c r="K46" s="6">
        <v>0.10213909001611998</v>
      </c>
      <c r="L46">
        <v>6.6832110634079803E-2</v>
      </c>
      <c r="M46" s="11">
        <v>0.56962136004035868</v>
      </c>
      <c r="N46">
        <v>0.10441407288492087</v>
      </c>
      <c r="O46" s="6">
        <v>8.0642233301176436</v>
      </c>
      <c r="P46">
        <v>0.17729695614151897</v>
      </c>
    </row>
    <row r="47" spans="1:31" x14ac:dyDescent="0.25">
      <c r="A47" s="2" t="s">
        <v>12</v>
      </c>
      <c r="B47" s="2">
        <v>4</v>
      </c>
      <c r="C47" s="2" t="s">
        <v>6</v>
      </c>
      <c r="D47" s="2" t="s">
        <v>9</v>
      </c>
      <c r="E47" s="9">
        <v>2</v>
      </c>
      <c r="F47" s="2">
        <f t="shared" ref="F47:F69" si="1">M47</f>
        <v>2.0871838650538281</v>
      </c>
      <c r="H47">
        <v>2</v>
      </c>
      <c r="I47" s="6">
        <v>0.1348737482786857</v>
      </c>
      <c r="J47">
        <v>0.11428037136687128</v>
      </c>
      <c r="K47" s="6">
        <v>0.22861628804047107</v>
      </c>
      <c r="L47">
        <v>0.14958924200971485</v>
      </c>
      <c r="M47" s="11">
        <v>2.0871838650538281</v>
      </c>
      <c r="N47">
        <v>0.38258988074906547</v>
      </c>
      <c r="O47" s="6">
        <v>46.19653927039608</v>
      </c>
      <c r="P47">
        <v>1.0156595944365903</v>
      </c>
    </row>
    <row r="48" spans="1:31" x14ac:dyDescent="0.25">
      <c r="A48" s="2" t="s">
        <v>12</v>
      </c>
      <c r="B48" s="2">
        <v>4</v>
      </c>
      <c r="C48" s="2" t="s">
        <v>25</v>
      </c>
      <c r="D48" s="2" t="s">
        <v>9</v>
      </c>
      <c r="E48" s="2">
        <v>1</v>
      </c>
      <c r="F48" s="2">
        <f t="shared" si="1"/>
        <v>1.4235849476513616</v>
      </c>
      <c r="H48">
        <v>3</v>
      </c>
      <c r="I48" s="6">
        <v>0.17633933007306987</v>
      </c>
      <c r="J48">
        <v>0.14941472587901963</v>
      </c>
      <c r="K48" s="6">
        <v>0.25534726422701326</v>
      </c>
      <c r="L48">
        <v>0.16707997506376873</v>
      </c>
      <c r="M48" s="11">
        <v>1.4235849476513616</v>
      </c>
      <c r="N48">
        <v>0.26094931284075085</v>
      </c>
      <c r="O48" s="6">
        <v>19.870108243284751</v>
      </c>
      <c r="P48">
        <v>0.4368566649908861</v>
      </c>
    </row>
    <row r="49" spans="1:17" x14ac:dyDescent="0.25">
      <c r="A49" s="2" t="s">
        <v>12</v>
      </c>
      <c r="B49" s="2">
        <v>4</v>
      </c>
      <c r="C49" s="2" t="s">
        <v>25</v>
      </c>
      <c r="D49" s="2" t="s">
        <v>9</v>
      </c>
      <c r="E49" s="9">
        <v>2</v>
      </c>
      <c r="F49" s="2">
        <f t="shared" si="1"/>
        <v>5.1857196854541474</v>
      </c>
      <c r="H49">
        <v>4</v>
      </c>
      <c r="I49" s="6">
        <v>0.33716331650490361</v>
      </c>
      <c r="J49">
        <v>0.28568308891253286</v>
      </c>
      <c r="K49" s="6">
        <v>0.57156194200853883</v>
      </c>
      <c r="L49">
        <v>0.37398699103854854</v>
      </c>
      <c r="M49" s="11">
        <v>5.1857196854541474</v>
      </c>
      <c r="N49">
        <v>0.95056497382649896</v>
      </c>
      <c r="O49" s="6">
        <v>106.24531587495834</v>
      </c>
      <c r="P49">
        <v>2.3358692260634006</v>
      </c>
    </row>
    <row r="50" spans="1:17" x14ac:dyDescent="0.25">
      <c r="A50" s="2" t="s">
        <v>12</v>
      </c>
      <c r="B50" s="2">
        <v>4</v>
      </c>
      <c r="C50" s="2" t="s">
        <v>26</v>
      </c>
      <c r="D50" s="2" t="s">
        <v>9</v>
      </c>
      <c r="E50" s="2">
        <v>1</v>
      </c>
      <c r="F50" s="2">
        <f t="shared" si="1"/>
        <v>13.992552869849458</v>
      </c>
      <c r="H50">
        <v>5</v>
      </c>
      <c r="I50" s="6">
        <v>1.7634141271377379</v>
      </c>
      <c r="J50">
        <v>1.4941649052896897</v>
      </c>
      <c r="K50" s="6">
        <v>2.2835227305014816</v>
      </c>
      <c r="L50">
        <v>1.4941649052896897</v>
      </c>
      <c r="M50" s="11">
        <v>13.992552869849458</v>
      </c>
      <c r="N50">
        <v>2.5648958021782304</v>
      </c>
      <c r="O50" s="6">
        <v>177.39209834063064</v>
      </c>
      <c r="P50">
        <v>3.9000754061323839</v>
      </c>
    </row>
    <row r="51" spans="1:17" x14ac:dyDescent="0.25">
      <c r="A51" s="2" t="s">
        <v>12</v>
      </c>
      <c r="B51" s="2">
        <v>4</v>
      </c>
      <c r="C51" s="2" t="s">
        <v>26</v>
      </c>
      <c r="D51" s="2" t="s">
        <v>9</v>
      </c>
      <c r="E51" s="2">
        <v>2</v>
      </c>
      <c r="F51" s="2">
        <f t="shared" si="1"/>
        <v>45.836591297809534</v>
      </c>
      <c r="H51">
        <v>6</v>
      </c>
      <c r="I51" s="6">
        <v>3.3716212165536885</v>
      </c>
      <c r="J51">
        <v>2.8568207650018209</v>
      </c>
      <c r="K51" s="6">
        <v>5.7140180932641629</v>
      </c>
      <c r="L51">
        <v>3.7388221229883145</v>
      </c>
      <c r="M51" s="11">
        <v>45.836591297809534</v>
      </c>
      <c r="N51">
        <v>8.4020465528657873</v>
      </c>
      <c r="O51" s="6">
        <v>690.83264440716187</v>
      </c>
      <c r="P51">
        <v>15.188384552688152</v>
      </c>
    </row>
    <row r="52" spans="1:17" x14ac:dyDescent="0.25">
      <c r="A52" s="2" t="s">
        <v>12</v>
      </c>
      <c r="B52" s="2">
        <v>4</v>
      </c>
      <c r="C52" s="9" t="s">
        <v>22</v>
      </c>
      <c r="D52" s="2" t="s">
        <v>9</v>
      </c>
      <c r="E52" s="2">
        <v>1</v>
      </c>
      <c r="F52" s="2">
        <f t="shared" si="1"/>
        <v>118.34346194107484</v>
      </c>
      <c r="H52">
        <v>7</v>
      </c>
      <c r="I52" s="6">
        <v>17.630846975440946</v>
      </c>
      <c r="J52">
        <v>14.938857750899201</v>
      </c>
      <c r="K52" s="6">
        <v>25.227121630273448</v>
      </c>
      <c r="L52">
        <v>16.506724149468482</v>
      </c>
      <c r="M52" s="11">
        <v>118.34346194107484</v>
      </c>
      <c r="N52">
        <v>21.692871313136401</v>
      </c>
      <c r="O52" s="6">
        <v>1259.4632401980107</v>
      </c>
      <c r="P52">
        <v>27.69008120413557</v>
      </c>
    </row>
    <row r="53" spans="1:17" x14ac:dyDescent="0.25">
      <c r="A53" s="2" t="s">
        <v>12</v>
      </c>
      <c r="B53" s="2">
        <v>4</v>
      </c>
      <c r="C53" s="9" t="s">
        <v>22</v>
      </c>
      <c r="D53" s="2" t="s">
        <v>9</v>
      </c>
      <c r="E53" s="9">
        <v>2</v>
      </c>
      <c r="F53" s="2">
        <f t="shared" si="1"/>
        <v>261.01789340295824</v>
      </c>
      <c r="H53">
        <v>8</v>
      </c>
      <c r="I53" s="6">
        <v>33.403305170002149</v>
      </c>
      <c r="J53">
        <v>28.303077273578221</v>
      </c>
      <c r="K53" s="6">
        <v>51.282164242814211</v>
      </c>
      <c r="L53">
        <v>33.555177294901497</v>
      </c>
      <c r="M53" s="11">
        <v>261.01789340295824</v>
      </c>
      <c r="N53">
        <v>47.845715167903819</v>
      </c>
      <c r="O53" s="6">
        <v>2865.8040288379593</v>
      </c>
      <c r="P53">
        <v>63.006480650587335</v>
      </c>
    </row>
    <row r="54" spans="1:17" x14ac:dyDescent="0.25">
      <c r="A54" s="2" t="s">
        <v>12</v>
      </c>
      <c r="B54" s="2">
        <v>4</v>
      </c>
      <c r="C54" s="2" t="s">
        <v>6</v>
      </c>
      <c r="D54" s="2" t="s">
        <v>23</v>
      </c>
      <c r="E54" s="2">
        <v>1</v>
      </c>
      <c r="F54" s="2">
        <f t="shared" si="1"/>
        <v>0.56949193387856656</v>
      </c>
      <c r="H54">
        <v>9</v>
      </c>
      <c r="I54" s="6">
        <v>7.0540879939563303E-2</v>
      </c>
      <c r="J54">
        <v>5.9770252246434674E-2</v>
      </c>
      <c r="K54" s="6">
        <v>0.10213909236266899</v>
      </c>
      <c r="L54">
        <v>6.6832112169484356E-2</v>
      </c>
      <c r="M54" s="11">
        <v>0.56949193387856656</v>
      </c>
      <c r="N54">
        <v>0.10439034850652042</v>
      </c>
      <c r="O54" s="6">
        <v>7.9832841774674295</v>
      </c>
      <c r="P54">
        <v>0.17551745862388921</v>
      </c>
      <c r="Q54" t="s">
        <v>42</v>
      </c>
    </row>
    <row r="55" spans="1:17" x14ac:dyDescent="0.25">
      <c r="A55" s="2" t="s">
        <v>12</v>
      </c>
      <c r="B55" s="2">
        <v>4</v>
      </c>
      <c r="C55" s="2" t="s">
        <v>6</v>
      </c>
      <c r="D55" s="2" t="s">
        <v>23</v>
      </c>
      <c r="E55" s="2">
        <v>2</v>
      </c>
      <c r="F55" s="2">
        <f t="shared" si="1"/>
        <v>2.0792436957475986</v>
      </c>
      <c r="H55">
        <v>10</v>
      </c>
      <c r="I55" s="6">
        <v>0.13487374411951247</v>
      </c>
      <c r="J55">
        <v>0.11428036784274694</v>
      </c>
      <c r="K55" s="6">
        <v>0.22861449972990661</v>
      </c>
      <c r="L55">
        <v>0.14958807187427037</v>
      </c>
      <c r="M55" s="11">
        <v>2.0792436957475986</v>
      </c>
      <c r="N55">
        <v>0.38113441317916852</v>
      </c>
      <c r="O55" s="6">
        <v>43.532961644103771</v>
      </c>
      <c r="P55">
        <v>0.95709918678709283</v>
      </c>
      <c r="Q55" t="s">
        <v>42</v>
      </c>
    </row>
    <row r="56" spans="1:17" x14ac:dyDescent="0.25">
      <c r="A56" s="2" t="s">
        <v>12</v>
      </c>
      <c r="B56" s="2">
        <v>4</v>
      </c>
      <c r="C56" s="2" t="s">
        <v>25</v>
      </c>
      <c r="D56" s="2" t="s">
        <v>23</v>
      </c>
      <c r="E56" s="2">
        <v>1</v>
      </c>
      <c r="F56" s="2">
        <f t="shared" si="1"/>
        <v>1.4219542249246679</v>
      </c>
      <c r="H56">
        <v>11</v>
      </c>
      <c r="I56" s="6">
        <v>0.17633933007168526</v>
      </c>
      <c r="J56">
        <v>0.14941472587784646</v>
      </c>
      <c r="K56" s="6">
        <v>0.25534726419120402</v>
      </c>
      <c r="L56">
        <v>0.16707997504033786</v>
      </c>
      <c r="M56" s="11">
        <v>1.4219542249246679</v>
      </c>
      <c r="N56">
        <v>0.26065039427205811</v>
      </c>
      <c r="O56" s="6">
        <v>19.483319320237324</v>
      </c>
      <c r="P56">
        <v>0.42835287040108966</v>
      </c>
      <c r="Q56" t="s">
        <v>42</v>
      </c>
    </row>
    <row r="57" spans="1:17" x14ac:dyDescent="0.25">
      <c r="A57" s="2" t="s">
        <v>12</v>
      </c>
      <c r="B57" s="2">
        <v>4</v>
      </c>
      <c r="C57" s="2" t="s">
        <v>25</v>
      </c>
      <c r="D57" s="2" t="s">
        <v>23</v>
      </c>
      <c r="E57" s="9">
        <v>2</v>
      </c>
      <c r="F57" s="2">
        <f t="shared" si="1"/>
        <v>5.1168256034016988</v>
      </c>
      <c r="H57">
        <v>12</v>
      </c>
      <c r="I57" s="6">
        <v>0.33716330797531124</v>
      </c>
      <c r="J57">
        <v>0.28568308168529272</v>
      </c>
      <c r="K57" s="6">
        <v>0.57151792223803677</v>
      </c>
      <c r="L57">
        <v>0.37395818782352269</v>
      </c>
      <c r="M57" s="11">
        <v>5.1168256034016988</v>
      </c>
      <c r="N57">
        <v>0.93793638892888476</v>
      </c>
      <c r="O57" s="6">
        <v>96.859878762418688</v>
      </c>
      <c r="P57">
        <v>2.1295245647125283</v>
      </c>
    </row>
    <row r="58" spans="1:17" x14ac:dyDescent="0.25">
      <c r="A58" s="2" t="s">
        <v>12</v>
      </c>
      <c r="B58" s="2">
        <v>4</v>
      </c>
      <c r="C58" s="2" t="s">
        <v>26</v>
      </c>
      <c r="D58" s="2" t="s">
        <v>23</v>
      </c>
      <c r="E58" s="9">
        <v>1</v>
      </c>
      <c r="F58" s="2">
        <f t="shared" si="1"/>
        <v>13.677190280692674</v>
      </c>
      <c r="H58">
        <v>13</v>
      </c>
      <c r="I58" s="6">
        <v>1.7634109653405958</v>
      </c>
      <c r="J58">
        <v>1.4941622262557326</v>
      </c>
      <c r="K58" s="6">
        <v>2.5533494846252065</v>
      </c>
      <c r="L58">
        <v>1.6707191655712859</v>
      </c>
      <c r="M58" s="11">
        <v>13.677190280692674</v>
      </c>
      <c r="N58">
        <v>2.5070884679043517</v>
      </c>
      <c r="O58" s="6">
        <v>165.29085525133098</v>
      </c>
      <c r="P58">
        <v>3.6340220644238888</v>
      </c>
    </row>
    <row r="59" spans="1:17" x14ac:dyDescent="0.25">
      <c r="A59" s="2" t="s">
        <v>12</v>
      </c>
      <c r="B59" s="2">
        <v>4</v>
      </c>
      <c r="C59" s="2" t="s">
        <v>26</v>
      </c>
      <c r="D59" s="2" t="s">
        <v>23</v>
      </c>
      <c r="E59" s="2">
        <v>2</v>
      </c>
      <c r="F59" s="2">
        <f t="shared" si="1"/>
        <v>41.191830665622604</v>
      </c>
      <c r="H59">
        <v>14</v>
      </c>
      <c r="I59" s="6">
        <v>3.3716226502229101</v>
      </c>
      <c r="J59">
        <v>2.856821979769359</v>
      </c>
      <c r="K59" s="6">
        <v>5.7037882940679268</v>
      </c>
      <c r="L59">
        <v>3.7321285145809999</v>
      </c>
      <c r="M59" s="11">
        <v>41.191830665622604</v>
      </c>
      <c r="N59">
        <v>7.5506417264249075</v>
      </c>
      <c r="O59" s="6">
        <v>560.82228478966385</v>
      </c>
      <c r="P59">
        <v>12.330026086726573</v>
      </c>
    </row>
    <row r="60" spans="1:17" x14ac:dyDescent="0.25">
      <c r="A60" s="2" t="s">
        <v>12</v>
      </c>
      <c r="B60" s="2">
        <v>4</v>
      </c>
      <c r="C60" s="9" t="s">
        <v>22</v>
      </c>
      <c r="D60" s="2" t="s">
        <v>23</v>
      </c>
      <c r="E60" s="2">
        <v>1</v>
      </c>
      <c r="F60" s="2">
        <f t="shared" si="1"/>
        <v>104.17747740606008</v>
      </c>
      <c r="H60">
        <v>15</v>
      </c>
      <c r="I60" s="6">
        <v>17.514090492807938</v>
      </c>
      <c r="J60">
        <v>14.839928386474483</v>
      </c>
      <c r="K60" s="6">
        <v>24.172640533419354</v>
      </c>
      <c r="L60">
        <v>15.816751316194003</v>
      </c>
      <c r="M60" s="11">
        <v>104.17747740606008</v>
      </c>
      <c r="N60">
        <v>19.09618473238584</v>
      </c>
      <c r="O60" s="6">
        <v>1048.4848235413303</v>
      </c>
      <c r="P60">
        <v>23.051589739609025</v>
      </c>
    </row>
    <row r="61" spans="1:17" x14ac:dyDescent="0.25">
      <c r="A61" s="2" t="s">
        <v>12</v>
      </c>
      <c r="B61" s="2">
        <v>4</v>
      </c>
      <c r="C61" s="9" t="s">
        <v>22</v>
      </c>
      <c r="D61" s="2" t="s">
        <v>23</v>
      </c>
      <c r="E61" s="2">
        <v>2</v>
      </c>
      <c r="F61" s="2">
        <f t="shared" si="1"/>
        <v>191.19743946337499</v>
      </c>
      <c r="H61">
        <v>16</v>
      </c>
      <c r="I61" s="6">
        <v>30.690577796361591</v>
      </c>
      <c r="J61">
        <v>26.004546272303216</v>
      </c>
      <c r="K61" s="6">
        <v>42.807045639717686</v>
      </c>
      <c r="L61">
        <v>28.009699417335703</v>
      </c>
      <c r="M61" s="11">
        <v>191.19743946337499</v>
      </c>
      <c r="N61">
        <v>35.047322274088565</v>
      </c>
      <c r="O61" s="6">
        <v>1933.1717426592329</v>
      </c>
      <c r="P61">
        <v>42.501980865561904</v>
      </c>
    </row>
    <row r="62" spans="1:17" x14ac:dyDescent="0.25">
      <c r="A62" s="2" t="s">
        <v>12</v>
      </c>
      <c r="B62" s="2">
        <v>4</v>
      </c>
      <c r="C62" s="2" t="s">
        <v>6</v>
      </c>
      <c r="D62" s="2" t="s">
        <v>24</v>
      </c>
      <c r="E62" s="2">
        <v>1</v>
      </c>
      <c r="F62" s="2">
        <f t="shared" si="1"/>
        <v>0.56874891279284634</v>
      </c>
      <c r="H62">
        <v>17</v>
      </c>
      <c r="I62" s="6">
        <v>7.0540071533582951E-2</v>
      </c>
      <c r="J62">
        <v>5.9769567272992263E-2</v>
      </c>
      <c r="K62" s="6">
        <v>0.10213909203843215</v>
      </c>
      <c r="L62">
        <v>6.683211195732823E-2</v>
      </c>
      <c r="M62" s="11">
        <v>0.56874891279284634</v>
      </c>
      <c r="N62">
        <v>0.10425414950970975</v>
      </c>
      <c r="O62" s="6">
        <v>7.7925300993123061</v>
      </c>
      <c r="P62">
        <v>0.17132361179648598</v>
      </c>
    </row>
    <row r="63" spans="1:17" x14ac:dyDescent="0.25">
      <c r="A63" s="2" t="s">
        <v>12</v>
      </c>
      <c r="B63" s="2">
        <v>4</v>
      </c>
      <c r="C63" s="2" t="s">
        <v>6</v>
      </c>
      <c r="D63" s="2" t="s">
        <v>24</v>
      </c>
      <c r="E63" s="2">
        <v>2</v>
      </c>
      <c r="F63" s="2">
        <f t="shared" si="1"/>
        <v>2.0466454682691109</v>
      </c>
      <c r="H63">
        <v>18</v>
      </c>
      <c r="I63" s="6">
        <v>0.13487373466011371</v>
      </c>
      <c r="J63">
        <v>0.11428035982766899</v>
      </c>
      <c r="K63" s="6">
        <v>0.22861042987503985</v>
      </c>
      <c r="L63">
        <v>0.1495854088684547</v>
      </c>
      <c r="M63" s="11">
        <v>2.0466454682691109</v>
      </c>
      <c r="N63">
        <v>0.37515901629514564</v>
      </c>
      <c r="O63" s="6">
        <v>38.743777214655509</v>
      </c>
      <c r="P63">
        <v>0.85180599400430446</v>
      </c>
    </row>
    <row r="64" spans="1:17" x14ac:dyDescent="0.25">
      <c r="A64" s="2" t="s">
        <v>12</v>
      </c>
      <c r="B64" s="2">
        <v>4</v>
      </c>
      <c r="C64" s="2" t="s">
        <v>25</v>
      </c>
      <c r="D64" s="2" t="s">
        <v>24</v>
      </c>
      <c r="E64" s="2">
        <v>1</v>
      </c>
      <c r="F64" s="2">
        <f t="shared" si="1"/>
        <v>1.4145147921677093</v>
      </c>
      <c r="H64">
        <v>19</v>
      </c>
      <c r="I64" s="6">
        <v>0.17633933006853675</v>
      </c>
      <c r="J64">
        <v>0.14941472587517868</v>
      </c>
      <c r="K64" s="6">
        <v>0.25534725197167085</v>
      </c>
      <c r="L64">
        <v>0.16707996704479774</v>
      </c>
      <c r="M64" s="11">
        <v>1.4145147921677093</v>
      </c>
      <c r="N64">
        <v>0.25928671388961511</v>
      </c>
      <c r="O64" s="6">
        <v>18.659248873652832</v>
      </c>
      <c r="P64">
        <v>0.41023517005418214</v>
      </c>
    </row>
    <row r="65" spans="1:20" x14ac:dyDescent="0.25">
      <c r="A65" s="2" t="s">
        <v>12</v>
      </c>
      <c r="B65" s="2">
        <v>4</v>
      </c>
      <c r="C65" s="2" t="s">
        <v>25</v>
      </c>
      <c r="D65" s="2" t="s">
        <v>24</v>
      </c>
      <c r="E65" s="2">
        <v>2</v>
      </c>
      <c r="F65" s="2">
        <f t="shared" si="1"/>
        <v>4.8980382860050495</v>
      </c>
      <c r="H65">
        <v>20</v>
      </c>
      <c r="I65" s="6">
        <v>0.33716330809976974</v>
      </c>
      <c r="J65">
        <v>0.28568308179074808</v>
      </c>
      <c r="K65" s="6">
        <v>0.5715185634783353</v>
      </c>
      <c r="L65">
        <v>0.37395860740277059</v>
      </c>
      <c r="M65" s="11">
        <v>4.8980382860050495</v>
      </c>
      <c r="N65">
        <v>0.89783172202641559</v>
      </c>
      <c r="O65" s="6">
        <v>81.781387756610954</v>
      </c>
      <c r="P65">
        <v>1.7980145792992177</v>
      </c>
    </row>
    <row r="66" spans="1:20" x14ac:dyDescent="0.25">
      <c r="A66" s="2" t="s">
        <v>12</v>
      </c>
      <c r="B66" s="2">
        <v>4</v>
      </c>
      <c r="C66" s="2" t="s">
        <v>26</v>
      </c>
      <c r="D66" s="2" t="s">
        <v>24</v>
      </c>
      <c r="E66" s="2">
        <v>1</v>
      </c>
      <c r="F66" s="2">
        <f t="shared" si="1"/>
        <v>12.857026301965606</v>
      </c>
      <c r="H66">
        <v>21</v>
      </c>
      <c r="I66" s="6">
        <v>1.7634087232540416</v>
      </c>
      <c r="J66">
        <v>1.4941603265051338</v>
      </c>
      <c r="K66" s="6">
        <v>2.5492793572120451</v>
      </c>
      <c r="L66">
        <v>1.6680559814218259</v>
      </c>
      <c r="M66" s="11">
        <v>12.857026301965606</v>
      </c>
      <c r="N66">
        <v>2.3567488432696169</v>
      </c>
      <c r="O66" s="6">
        <v>144.71624796690699</v>
      </c>
      <c r="P66">
        <v>3.1816765506641307</v>
      </c>
    </row>
    <row r="67" spans="1:20" x14ac:dyDescent="0.25">
      <c r="A67" s="2" t="s">
        <v>12</v>
      </c>
      <c r="B67" s="2">
        <v>4</v>
      </c>
      <c r="C67" s="2" t="s">
        <v>26</v>
      </c>
      <c r="D67" s="2" t="s">
        <v>24</v>
      </c>
      <c r="E67" s="2">
        <v>2</v>
      </c>
      <c r="F67" s="2">
        <f t="shared" si="1"/>
        <v>33.07735904861056</v>
      </c>
      <c r="H67">
        <v>22</v>
      </c>
      <c r="I67" s="6">
        <v>3.370847882280358</v>
      </c>
      <c r="J67">
        <v>2.8561655082963848</v>
      </c>
      <c r="K67" s="6">
        <v>5.5613963551707783</v>
      </c>
      <c r="L67">
        <v>3.6389579780873476</v>
      </c>
      <c r="M67" s="11">
        <v>33.07735904861056</v>
      </c>
      <c r="N67">
        <v>6.0632237848271968</v>
      </c>
      <c r="O67" s="6">
        <v>396.74191063953901</v>
      </c>
      <c r="P67">
        <v>8.7226172007732128</v>
      </c>
    </row>
    <row r="68" spans="1:20" x14ac:dyDescent="0.25">
      <c r="A68" s="2" t="s">
        <v>12</v>
      </c>
      <c r="B68" s="2">
        <v>4</v>
      </c>
      <c r="C68" s="9" t="s">
        <v>22</v>
      </c>
      <c r="D68" s="2" t="s">
        <v>24</v>
      </c>
      <c r="E68" s="2">
        <v>1</v>
      </c>
      <c r="F68" s="2">
        <f t="shared" si="1"/>
        <v>79.397319173078671</v>
      </c>
      <c r="H68">
        <v>23</v>
      </c>
      <c r="I68" s="6">
        <v>15.659860202682555</v>
      </c>
      <c r="J68">
        <v>13.268813704339424</v>
      </c>
      <c r="K68" s="6">
        <v>20.326957409953042</v>
      </c>
      <c r="L68">
        <v>13.300426567945797</v>
      </c>
      <c r="M68" s="11">
        <v>79.397319173078671</v>
      </c>
      <c r="N68">
        <v>14.553873946050379</v>
      </c>
      <c r="O68" s="6">
        <v>743.47811886882141</v>
      </c>
      <c r="P68">
        <v>16.345827990770864</v>
      </c>
    </row>
    <row r="69" spans="1:20" x14ac:dyDescent="0.25">
      <c r="A69" s="2" t="s">
        <v>12</v>
      </c>
      <c r="B69" s="2">
        <v>4</v>
      </c>
      <c r="C69" s="9" t="s">
        <v>22</v>
      </c>
      <c r="D69" s="2" t="s">
        <v>24</v>
      </c>
      <c r="E69" s="2">
        <v>2</v>
      </c>
      <c r="F69" s="2">
        <f t="shared" si="1"/>
        <v>108.83275177450284</v>
      </c>
      <c r="H69">
        <v>24</v>
      </c>
      <c r="I69" s="6">
        <v>20.894466596521667</v>
      </c>
      <c r="J69">
        <v>17.704167287093451</v>
      </c>
      <c r="K69" s="6">
        <v>27.532429929905195</v>
      </c>
      <c r="L69">
        <v>18.015143886733966</v>
      </c>
      <c r="M69" s="11">
        <v>108.83275177450284</v>
      </c>
      <c r="N69">
        <v>19.949516772412302</v>
      </c>
      <c r="O69" s="6">
        <v>1004.466028486504</v>
      </c>
      <c r="P69">
        <v>22.083809203684272</v>
      </c>
    </row>
    <row r="72" spans="1:20" ht="15.75" thickBot="1" x14ac:dyDescent="0.3">
      <c r="A72" s="1"/>
      <c r="B72" s="1" t="s">
        <v>0</v>
      </c>
      <c r="C72" s="1" t="s">
        <v>1</v>
      </c>
      <c r="D72" s="1" t="s">
        <v>2</v>
      </c>
      <c r="E72" s="1" t="s">
        <v>3</v>
      </c>
      <c r="F72" s="1" t="s">
        <v>4</v>
      </c>
      <c r="I72" s="5" t="s">
        <v>16</v>
      </c>
      <c r="J72" s="4" t="s">
        <v>17</v>
      </c>
      <c r="K72" s="5" t="s">
        <v>18</v>
      </c>
      <c r="L72" s="4" t="s">
        <v>19</v>
      </c>
      <c r="M72" s="10" t="s">
        <v>14</v>
      </c>
      <c r="N72" s="4" t="s">
        <v>15</v>
      </c>
      <c r="O72" s="5" t="s">
        <v>21</v>
      </c>
      <c r="P72" s="4" t="s">
        <v>20</v>
      </c>
      <c r="R72" t="s">
        <v>43</v>
      </c>
      <c r="S72" t="s">
        <v>44</v>
      </c>
      <c r="T72" t="s">
        <v>45</v>
      </c>
    </row>
    <row r="73" spans="1:20" x14ac:dyDescent="0.25">
      <c r="A73" s="2" t="s">
        <v>12</v>
      </c>
      <c r="B73" s="2">
        <v>3</v>
      </c>
      <c r="C73" s="2" t="s">
        <v>6</v>
      </c>
      <c r="D73" s="2" t="s">
        <v>9</v>
      </c>
      <c r="E73" s="2">
        <v>1</v>
      </c>
      <c r="F73" s="2">
        <f>M73</f>
        <v>1.3923457272496695</v>
      </c>
      <c r="H73">
        <v>1</v>
      </c>
      <c r="I73" s="6">
        <v>0.11077061490366528</v>
      </c>
      <c r="J73">
        <v>9.3857456838604567E-2</v>
      </c>
      <c r="K73" s="6">
        <v>0.17836983328609118</v>
      </c>
      <c r="L73">
        <v>0.11671175482449493</v>
      </c>
      <c r="M73" s="11">
        <v>1.3923457272496695</v>
      </c>
      <c r="N73">
        <v>0.25522302786495699</v>
      </c>
      <c r="O73" s="6">
        <v>27.67346698865699</v>
      </c>
      <c r="P73">
        <v>0.60841835129336796</v>
      </c>
      <c r="R73" s="15">
        <f>F73</f>
        <v>1.3923457272496695</v>
      </c>
      <c r="S73" s="15">
        <f>F46</f>
        <v>0.56962136004035868</v>
      </c>
      <c r="T73" s="15">
        <f>F4</f>
        <v>0.31691238056942667</v>
      </c>
    </row>
    <row r="74" spans="1:20" x14ac:dyDescent="0.25">
      <c r="A74" s="2" t="s">
        <v>12</v>
      </c>
      <c r="B74" s="2">
        <v>3</v>
      </c>
      <c r="C74" s="2" t="s">
        <v>6</v>
      </c>
      <c r="D74" s="2" t="s">
        <v>9</v>
      </c>
      <c r="E74" s="9">
        <v>2</v>
      </c>
      <c r="F74" s="2">
        <f t="shared" ref="F74:F96" si="2">M74</f>
        <v>11.180786869552991</v>
      </c>
      <c r="H74">
        <v>2</v>
      </c>
      <c r="I74" s="6">
        <v>0.29525751106049547</v>
      </c>
      <c r="J74">
        <v>0.25017572688149164</v>
      </c>
      <c r="K74" s="6">
        <v>0.6315327951543811</v>
      </c>
      <c r="L74">
        <v>0.4132273904941392</v>
      </c>
      <c r="M74" s="11">
        <v>11.180786869552991</v>
      </c>
      <c r="N74">
        <v>2.0494868644419477</v>
      </c>
      <c r="O74" s="6">
        <v>353.00862642112082</v>
      </c>
      <c r="P74">
        <v>7.7611137978305811</v>
      </c>
      <c r="R74" s="15">
        <f t="shared" ref="R74:R96" si="3">F74</f>
        <v>11.180786869552991</v>
      </c>
      <c r="S74" s="15">
        <f t="shared" ref="S74:S96" si="4">F47</f>
        <v>2.0871838650538281</v>
      </c>
      <c r="T74" s="15">
        <f t="shared" ref="T74:T96" si="5">F5</f>
        <v>0.87419060212553268</v>
      </c>
    </row>
    <row r="75" spans="1:20" x14ac:dyDescent="0.25">
      <c r="A75" s="2" t="s">
        <v>12</v>
      </c>
      <c r="B75" s="2">
        <v>3</v>
      </c>
      <c r="C75" s="2" t="s">
        <v>25</v>
      </c>
      <c r="D75" s="2" t="s">
        <v>9</v>
      </c>
      <c r="E75" s="2">
        <v>1</v>
      </c>
      <c r="F75" s="2">
        <f t="shared" si="2"/>
        <v>3.4746702193859345</v>
      </c>
      <c r="H75">
        <v>3</v>
      </c>
      <c r="I75" s="6">
        <v>0.27692734162162835</v>
      </c>
      <c r="J75">
        <v>0.23464432364382803</v>
      </c>
      <c r="K75" s="6">
        <v>0.44592300451730432</v>
      </c>
      <c r="L75">
        <v>0.29177835408048269</v>
      </c>
      <c r="M75" s="11">
        <v>3.4746702193859345</v>
      </c>
      <c r="N75">
        <v>0.63692216442220762</v>
      </c>
      <c r="O75" s="6">
        <v>66.777513298684511</v>
      </c>
      <c r="P75">
        <v>1.468145085012651</v>
      </c>
      <c r="R75" s="15">
        <f t="shared" si="3"/>
        <v>3.4746702193859345</v>
      </c>
      <c r="S75" s="15">
        <f t="shared" si="4"/>
        <v>1.4235849476513616</v>
      </c>
      <c r="T75" s="15">
        <f t="shared" si="5"/>
        <v>0.79217206006614271</v>
      </c>
    </row>
    <row r="76" spans="1:20" x14ac:dyDescent="0.25">
      <c r="A76" s="2" t="s">
        <v>12</v>
      </c>
      <c r="B76" s="2">
        <v>3</v>
      </c>
      <c r="C76" s="2" t="s">
        <v>25</v>
      </c>
      <c r="D76" s="2" t="s">
        <v>9</v>
      </c>
      <c r="E76" s="9">
        <v>2</v>
      </c>
      <c r="F76" s="2">
        <f t="shared" si="2"/>
        <v>26.378693968978549</v>
      </c>
      <c r="H76">
        <v>4</v>
      </c>
      <c r="I76" s="6">
        <v>0.7381429752023867</v>
      </c>
      <c r="J76">
        <v>0.6254386372778431</v>
      </c>
      <c r="K76" s="6">
        <v>1.5789232613880426</v>
      </c>
      <c r="L76">
        <v>1.0331281987254219</v>
      </c>
      <c r="M76" s="11">
        <v>26.378693968978549</v>
      </c>
      <c r="N76">
        <v>4.8353293396350194</v>
      </c>
      <c r="O76" s="6">
        <v>692.88367593715145</v>
      </c>
      <c r="P76">
        <v>15.233477754144928</v>
      </c>
      <c r="R76" s="15">
        <f t="shared" si="3"/>
        <v>26.378693968978549</v>
      </c>
      <c r="S76" s="15">
        <f t="shared" si="4"/>
        <v>5.1857196854541474</v>
      </c>
      <c r="T76" s="15">
        <f t="shared" si="5"/>
        <v>2.1824551862892054</v>
      </c>
    </row>
    <row r="77" spans="1:20" x14ac:dyDescent="0.25">
      <c r="A77" s="2" t="s">
        <v>12</v>
      </c>
      <c r="B77" s="2">
        <v>3</v>
      </c>
      <c r="C77" s="2" t="s">
        <v>26</v>
      </c>
      <c r="D77" s="2" t="s">
        <v>9</v>
      </c>
      <c r="E77" s="2">
        <v>1</v>
      </c>
      <c r="F77" s="2">
        <f t="shared" si="2"/>
        <v>33.100034135851402</v>
      </c>
      <c r="H77">
        <v>5</v>
      </c>
      <c r="I77" s="6">
        <v>2.769166365005598</v>
      </c>
      <c r="J77">
        <v>2.3463525304835007</v>
      </c>
      <c r="K77">
        <v>4.4589546278402032</v>
      </c>
      <c r="L77">
        <v>2.9176033284918321</v>
      </c>
      <c r="M77" s="11">
        <v>33.100034135851402</v>
      </c>
      <c r="N77">
        <v>6.0673802269445893</v>
      </c>
      <c r="O77" s="6">
        <v>540.38642564130896</v>
      </c>
      <c r="P77">
        <v>11.880731036872417</v>
      </c>
      <c r="R77" s="15">
        <f t="shared" si="3"/>
        <v>33.100034135851402</v>
      </c>
      <c r="S77" s="15">
        <f t="shared" si="4"/>
        <v>13.992552869849458</v>
      </c>
      <c r="T77" s="15">
        <f t="shared" si="5"/>
        <v>7.8582963458246642</v>
      </c>
    </row>
    <row r="78" spans="1:20" x14ac:dyDescent="0.25">
      <c r="A78" s="2" t="s">
        <v>12</v>
      </c>
      <c r="B78" s="2">
        <v>3</v>
      </c>
      <c r="C78" s="2" t="s">
        <v>26</v>
      </c>
      <c r="D78" s="2" t="s">
        <v>9</v>
      </c>
      <c r="E78" s="2">
        <v>2</v>
      </c>
      <c r="F78" s="2">
        <f t="shared" si="2"/>
        <v>166.82554216435082</v>
      </c>
      <c r="H78">
        <v>6</v>
      </c>
      <c r="I78" s="6">
        <v>7.3814690769132056</v>
      </c>
      <c r="J78">
        <v>6.2544196932949498</v>
      </c>
      <c r="K78" s="6">
        <v>15.683814071215034</v>
      </c>
      <c r="L78">
        <v>10.262304050352828</v>
      </c>
      <c r="M78" s="11">
        <v>166.82554216435082</v>
      </c>
      <c r="N78">
        <v>30.579847492693737</v>
      </c>
      <c r="O78" s="6">
        <v>2887.1015349438117</v>
      </c>
      <c r="P78">
        <v>63.474719543708055</v>
      </c>
      <c r="R78" s="15">
        <f t="shared" si="3"/>
        <v>166.82554216435082</v>
      </c>
      <c r="S78" s="15">
        <f t="shared" si="4"/>
        <v>45.836591297809534</v>
      </c>
      <c r="T78" s="15">
        <f t="shared" si="5"/>
        <v>20.778773542608651</v>
      </c>
    </row>
    <row r="79" spans="1:20" x14ac:dyDescent="0.25">
      <c r="A79" s="2" t="s">
        <v>12</v>
      </c>
      <c r="B79" s="2">
        <v>3</v>
      </c>
      <c r="C79" s="9" t="s">
        <v>22</v>
      </c>
      <c r="D79" s="2" t="s">
        <v>9</v>
      </c>
      <c r="E79" s="2">
        <v>1</v>
      </c>
      <c r="F79" s="2">
        <f t="shared" si="2"/>
        <v>247.03851057058327</v>
      </c>
      <c r="H79">
        <v>7</v>
      </c>
      <c r="I79" s="6">
        <v>27.632604284738118</v>
      </c>
      <c r="J79">
        <v>23.413483496941666</v>
      </c>
      <c r="K79" s="6">
        <v>42.783815056038634</v>
      </c>
      <c r="L79">
        <v>27.994499076914749</v>
      </c>
      <c r="M79" s="11">
        <v>247.03851057058327</v>
      </c>
      <c r="N79">
        <v>45.283233490878217</v>
      </c>
      <c r="O79" s="6">
        <v>3282.3937145141081</v>
      </c>
      <c r="P79">
        <v>72.165463506938352</v>
      </c>
      <c r="Q79" t="s">
        <v>42</v>
      </c>
      <c r="R79" s="15">
        <f t="shared" si="3"/>
        <v>247.03851057058327</v>
      </c>
      <c r="S79" s="15">
        <f t="shared" si="4"/>
        <v>118.34346194107484</v>
      </c>
      <c r="T79" s="15">
        <f t="shared" si="5"/>
        <v>70.406388967052607</v>
      </c>
    </row>
    <row r="80" spans="1:20" x14ac:dyDescent="0.25">
      <c r="A80" s="2" t="s">
        <v>12</v>
      </c>
      <c r="B80" s="2">
        <v>3</v>
      </c>
      <c r="C80" s="9" t="s">
        <v>22</v>
      </c>
      <c r="D80" s="2" t="s">
        <v>9</v>
      </c>
      <c r="E80" s="9">
        <v>2</v>
      </c>
      <c r="F80" s="2">
        <f t="shared" si="2"/>
        <v>597.24525706934583</v>
      </c>
      <c r="H80">
        <v>8</v>
      </c>
      <c r="I80" s="6">
        <v>65.028621652550839</v>
      </c>
      <c r="J80">
        <v>55.099640417598522</v>
      </c>
      <c r="K80" s="6">
        <v>101.78679063610429</v>
      </c>
      <c r="L80">
        <v>66.601592512782545</v>
      </c>
      <c r="M80" s="11">
        <v>597.24525706934583</v>
      </c>
      <c r="N80">
        <v>109.47765336151296</v>
      </c>
      <c r="O80" s="6">
        <v>7831.537537442844</v>
      </c>
      <c r="P80">
        <v>172.1812145394054</v>
      </c>
      <c r="Q80" t="s">
        <v>42</v>
      </c>
      <c r="R80" s="15">
        <f t="shared" si="3"/>
        <v>597.24525706934583</v>
      </c>
      <c r="S80" s="15">
        <f t="shared" si="4"/>
        <v>261.01789340295824</v>
      </c>
      <c r="T80" s="15">
        <f t="shared" si="5"/>
        <v>145.45099111145262</v>
      </c>
    </row>
    <row r="81" spans="1:20" x14ac:dyDescent="0.25">
      <c r="A81" s="2" t="s">
        <v>12</v>
      </c>
      <c r="B81" s="2">
        <v>3</v>
      </c>
      <c r="C81" s="2" t="s">
        <v>6</v>
      </c>
      <c r="D81" s="2" t="s">
        <v>23</v>
      </c>
      <c r="E81" s="2">
        <v>1</v>
      </c>
      <c r="F81" s="2">
        <f t="shared" si="2"/>
        <v>1.3907807857746437</v>
      </c>
      <c r="H81">
        <v>9</v>
      </c>
      <c r="I81" s="6">
        <v>0.11077078727186744</v>
      </c>
      <c r="J81">
        <v>9.3857602888539421E-2</v>
      </c>
      <c r="K81" s="6">
        <v>0.17836983328981793</v>
      </c>
      <c r="L81">
        <v>0.11671175482693344</v>
      </c>
      <c r="M81" s="11">
        <v>1.3907807857746437</v>
      </c>
      <c r="N81">
        <v>0.25493616728581292</v>
      </c>
      <c r="O81" s="6">
        <v>26.99330134111311</v>
      </c>
      <c r="P81">
        <v>0.59346448728873691</v>
      </c>
      <c r="R81" s="15">
        <f t="shared" si="3"/>
        <v>1.3907807857746437</v>
      </c>
      <c r="S81" s="15">
        <f t="shared" si="4"/>
        <v>0.56949193387856656</v>
      </c>
      <c r="T81" s="15">
        <f t="shared" si="5"/>
        <v>0.31688920104151275</v>
      </c>
    </row>
    <row r="82" spans="1:20" x14ac:dyDescent="0.25">
      <c r="A82" s="2" t="s">
        <v>12</v>
      </c>
      <c r="B82" s="2">
        <v>3</v>
      </c>
      <c r="C82" s="2" t="s">
        <v>6</v>
      </c>
      <c r="D82" s="2" t="s">
        <v>23</v>
      </c>
      <c r="E82" s="2">
        <v>2</v>
      </c>
      <c r="F82" s="2">
        <f t="shared" si="2"/>
        <v>10.751887073685751</v>
      </c>
      <c r="H82">
        <v>10</v>
      </c>
      <c r="I82" s="6">
        <v>0.2952575107054165</v>
      </c>
      <c r="J82">
        <v>0.25017572658062842</v>
      </c>
      <c r="K82" s="6">
        <v>0.63156131147657069</v>
      </c>
      <c r="L82">
        <v>0.41324604942285259</v>
      </c>
      <c r="M82" s="11">
        <v>10.751887073685751</v>
      </c>
      <c r="N82">
        <v>1.9708676663436941</v>
      </c>
      <c r="O82" s="6">
        <v>295.58688087571073</v>
      </c>
      <c r="P82">
        <v>6.4986610748867664</v>
      </c>
      <c r="R82" s="15">
        <f t="shared" si="3"/>
        <v>10.751887073685751</v>
      </c>
      <c r="S82" s="15">
        <f t="shared" si="4"/>
        <v>2.0792436957475986</v>
      </c>
      <c r="T82" s="15">
        <f t="shared" si="5"/>
        <v>0.87342713940175498</v>
      </c>
    </row>
    <row r="83" spans="1:20" x14ac:dyDescent="0.25">
      <c r="A83" s="2" t="s">
        <v>12</v>
      </c>
      <c r="B83" s="2">
        <v>3</v>
      </c>
      <c r="C83" s="2" t="s">
        <v>25</v>
      </c>
      <c r="D83" s="2" t="s">
        <v>23</v>
      </c>
      <c r="E83" s="2">
        <v>1</v>
      </c>
      <c r="F83" s="2">
        <f t="shared" si="2"/>
        <v>3.4592257795139143</v>
      </c>
      <c r="H83">
        <v>11</v>
      </c>
      <c r="I83" s="6">
        <v>0.27692734162160842</v>
      </c>
      <c r="J83">
        <v>0.23464432364381121</v>
      </c>
      <c r="K83" s="6">
        <v>0.4459230021177682</v>
      </c>
      <c r="L83">
        <v>0.29177835251040735</v>
      </c>
      <c r="M83" s="11">
        <v>3.4592257795139143</v>
      </c>
      <c r="N83">
        <v>0.63409113141749451</v>
      </c>
      <c r="O83" s="6">
        <v>64.026604975620003</v>
      </c>
      <c r="P83">
        <v>1.407664657780163</v>
      </c>
      <c r="R83" s="15">
        <f t="shared" si="3"/>
        <v>3.4592257795139143</v>
      </c>
      <c r="S83" s="15">
        <f t="shared" si="4"/>
        <v>1.4219542249246679</v>
      </c>
      <c r="T83" s="15">
        <f t="shared" si="5"/>
        <v>0.79183074034817469</v>
      </c>
    </row>
    <row r="84" spans="1:20" x14ac:dyDescent="0.25">
      <c r="A84" s="2" t="s">
        <v>12</v>
      </c>
      <c r="B84" s="2">
        <v>3</v>
      </c>
      <c r="C84" s="2" t="s">
        <v>25</v>
      </c>
      <c r="D84" s="2" t="s">
        <v>23</v>
      </c>
      <c r="E84" s="9">
        <v>2</v>
      </c>
      <c r="F84" s="2">
        <f t="shared" si="2"/>
        <v>24.261967356497696</v>
      </c>
      <c r="H84">
        <v>12</v>
      </c>
      <c r="I84" s="6">
        <v>0.73814296605451113</v>
      </c>
      <c r="J84">
        <v>0.62543862952672302</v>
      </c>
      <c r="K84" s="6">
        <v>1.5788692221791598</v>
      </c>
      <c r="L84">
        <v>1.0330928395462275</v>
      </c>
      <c r="M84" s="11">
        <v>24.261967356497696</v>
      </c>
      <c r="N84">
        <v>4.4473241447852887</v>
      </c>
      <c r="O84" s="6">
        <v>554.53586987276276</v>
      </c>
      <c r="P84">
        <v>12.191815352204054</v>
      </c>
      <c r="R84" s="15">
        <f t="shared" si="3"/>
        <v>24.261967356497696</v>
      </c>
      <c r="S84" s="15">
        <f t="shared" si="4"/>
        <v>5.1168256034016988</v>
      </c>
      <c r="T84" s="15">
        <f t="shared" si="5"/>
        <v>2.1742160832079915</v>
      </c>
    </row>
    <row r="85" spans="1:20" x14ac:dyDescent="0.25">
      <c r="A85" s="2" t="s">
        <v>12</v>
      </c>
      <c r="B85" s="2">
        <v>3</v>
      </c>
      <c r="C85" s="2" t="s">
        <v>26</v>
      </c>
      <c r="D85" s="2" t="s">
        <v>23</v>
      </c>
      <c r="E85" s="9">
        <v>1</v>
      </c>
      <c r="F85" s="2">
        <f t="shared" si="2"/>
        <v>31.506714662244757</v>
      </c>
      <c r="H85">
        <v>13</v>
      </c>
      <c r="I85" s="6">
        <v>2.7691663102505553</v>
      </c>
      <c r="J85">
        <v>2.3463524840888037</v>
      </c>
      <c r="K85" s="6">
        <v>4.4569779528401234</v>
      </c>
      <c r="L85">
        <v>2.9163099415792209</v>
      </c>
      <c r="M85" s="11">
        <v>31.506714662244757</v>
      </c>
      <c r="N85">
        <v>5.7753178372295322</v>
      </c>
      <c r="O85" s="6">
        <v>482.81785072444717</v>
      </c>
      <c r="P85">
        <v>10.61505017904631</v>
      </c>
      <c r="R85" s="15">
        <f t="shared" si="3"/>
        <v>31.506714662244757</v>
      </c>
      <c r="S85" s="15">
        <f t="shared" si="4"/>
        <v>13.677190280692674</v>
      </c>
      <c r="T85" s="15">
        <f t="shared" si="5"/>
        <v>7.7597797952564269</v>
      </c>
    </row>
    <row r="86" spans="1:20" x14ac:dyDescent="0.25">
      <c r="A86" s="2" t="s">
        <v>12</v>
      </c>
      <c r="B86" s="2">
        <v>3</v>
      </c>
      <c r="C86" s="2" t="s">
        <v>26</v>
      </c>
      <c r="D86" s="2" t="s">
        <v>23</v>
      </c>
      <c r="E86" s="2">
        <v>2</v>
      </c>
      <c r="F86" s="2">
        <f t="shared" si="2"/>
        <v>130.38913797385558</v>
      </c>
      <c r="H86">
        <v>14</v>
      </c>
      <c r="I86" s="6">
        <v>7.380600667245238</v>
      </c>
      <c r="J86">
        <v>6.2536838779074451</v>
      </c>
      <c r="K86" s="6">
        <v>15.165202358578572</v>
      </c>
      <c r="L86">
        <v>9.9229636925174542</v>
      </c>
      <c r="M86" s="11">
        <v>130.38913797385558</v>
      </c>
      <c r="N86">
        <v>23.900896123065952</v>
      </c>
      <c r="O86" s="6">
        <v>2049.5277045628595</v>
      </c>
      <c r="P86">
        <v>45.060138921203261</v>
      </c>
      <c r="R86" s="15">
        <f t="shared" si="3"/>
        <v>130.38913797385558</v>
      </c>
      <c r="S86" s="15">
        <f t="shared" si="4"/>
        <v>41.191830665622604</v>
      </c>
      <c r="T86" s="15">
        <f t="shared" si="5"/>
        <v>19.649266839680795</v>
      </c>
    </row>
    <row r="87" spans="1:20" x14ac:dyDescent="0.25">
      <c r="A87" s="2" t="s">
        <v>12</v>
      </c>
      <c r="B87" s="2">
        <v>3</v>
      </c>
      <c r="C87" s="9" t="s">
        <v>22</v>
      </c>
      <c r="D87" s="2" t="s">
        <v>23</v>
      </c>
      <c r="E87" s="2">
        <v>1</v>
      </c>
      <c r="F87" s="2">
        <f t="shared" si="2"/>
        <v>205.88883836798436</v>
      </c>
      <c r="H87">
        <v>15</v>
      </c>
      <c r="I87" s="6">
        <v>26.774640997515139</v>
      </c>
      <c r="J87">
        <v>22.686519470699949</v>
      </c>
      <c r="K87" s="6">
        <v>39.062532789377265</v>
      </c>
      <c r="L87">
        <v>25.559572859078834</v>
      </c>
      <c r="M87" s="11">
        <v>205.88883836798436</v>
      </c>
      <c r="N87">
        <v>37.740319594095361</v>
      </c>
      <c r="O87" s="6">
        <v>2587.0738718351454</v>
      </c>
      <c r="P87">
        <v>56.878425114614714</v>
      </c>
      <c r="R87" s="15">
        <f t="shared" si="3"/>
        <v>205.88883836798436</v>
      </c>
      <c r="S87" s="15">
        <f t="shared" si="4"/>
        <v>104.17747740606008</v>
      </c>
      <c r="T87" s="15">
        <f t="shared" si="5"/>
        <v>63.926108091680469</v>
      </c>
    </row>
    <row r="88" spans="1:20" x14ac:dyDescent="0.25">
      <c r="A88" s="2" t="s">
        <v>12</v>
      </c>
      <c r="B88" s="2">
        <v>3</v>
      </c>
      <c r="C88" s="9" t="s">
        <v>22</v>
      </c>
      <c r="D88" s="2" t="s">
        <v>23</v>
      </c>
      <c r="E88" s="2">
        <v>2</v>
      </c>
      <c r="F88" s="2">
        <f t="shared" si="2"/>
        <v>385.19519486052366</v>
      </c>
      <c r="H88">
        <v>16</v>
      </c>
      <c r="I88" s="6">
        <v>49.208465444751013</v>
      </c>
      <c r="J88">
        <v>41.695005716013739</v>
      </c>
      <c r="K88" s="6">
        <v>72.198514889139787</v>
      </c>
      <c r="L88">
        <v>47.241258306939272</v>
      </c>
      <c r="M88" s="11">
        <v>385.19519486052366</v>
      </c>
      <c r="N88">
        <v>70.60795463891732</v>
      </c>
      <c r="O88" s="6">
        <v>4739.484235555251</v>
      </c>
      <c r="P88">
        <v>104.20050316642242</v>
      </c>
      <c r="R88" s="15">
        <f t="shared" si="3"/>
        <v>385.19519486052366</v>
      </c>
      <c r="S88" s="15">
        <f t="shared" si="4"/>
        <v>191.19743946337499</v>
      </c>
      <c r="T88" s="15">
        <f t="shared" si="5"/>
        <v>114.70532008390872</v>
      </c>
    </row>
    <row r="89" spans="1:20" x14ac:dyDescent="0.25">
      <c r="A89" s="2" t="s">
        <v>12</v>
      </c>
      <c r="B89" s="2">
        <v>3</v>
      </c>
      <c r="C89" s="2" t="s">
        <v>6</v>
      </c>
      <c r="D89" s="2" t="s">
        <v>24</v>
      </c>
      <c r="E89" s="2">
        <v>1</v>
      </c>
      <c r="F89" s="2">
        <f t="shared" si="2"/>
        <v>1.3836099143899403</v>
      </c>
      <c r="H89">
        <v>17</v>
      </c>
      <c r="I89" s="6">
        <v>0.11077059851481269</v>
      </c>
      <c r="J89">
        <v>9.3857442952105616E-2</v>
      </c>
      <c r="K89" s="6">
        <v>0.17836983231573442</v>
      </c>
      <c r="L89">
        <v>0.11671175418956675</v>
      </c>
      <c r="M89" s="11">
        <v>1.3836099143899403</v>
      </c>
      <c r="N89">
        <v>0.25362171537102207</v>
      </c>
      <c r="O89" s="6">
        <v>25.610772668988705</v>
      </c>
      <c r="P89">
        <v>0.56306873616530451</v>
      </c>
      <c r="R89" s="15">
        <f t="shared" si="3"/>
        <v>1.3836099143899403</v>
      </c>
      <c r="S89" s="15">
        <f t="shared" si="4"/>
        <v>0.56874891279284634</v>
      </c>
      <c r="T89" s="15">
        <f t="shared" si="5"/>
        <v>0.31673510311686531</v>
      </c>
    </row>
    <row r="90" spans="1:20" x14ac:dyDescent="0.25">
      <c r="A90" s="2" t="s">
        <v>12</v>
      </c>
      <c r="B90" s="2">
        <v>3</v>
      </c>
      <c r="C90" s="2" t="s">
        <v>6</v>
      </c>
      <c r="D90" s="2" t="s">
        <v>24</v>
      </c>
      <c r="E90" s="2">
        <v>2</v>
      </c>
      <c r="F90" s="2">
        <f t="shared" si="2"/>
        <v>9.7044804439388823</v>
      </c>
      <c r="H90">
        <v>18</v>
      </c>
      <c r="I90" s="6">
        <v>0.29525751093792096</v>
      </c>
      <c r="J90">
        <v>0.25017572677763256</v>
      </c>
      <c r="K90" s="6">
        <v>0.63154263584233894</v>
      </c>
      <c r="L90">
        <v>0.41323382949752391</v>
      </c>
      <c r="M90" s="11">
        <v>9.7044804439388823</v>
      </c>
      <c r="N90">
        <v>1.778873475376574</v>
      </c>
      <c r="O90" s="6">
        <v>221.81058766794035</v>
      </c>
      <c r="P90">
        <v>4.8766434687658435</v>
      </c>
      <c r="R90" s="15">
        <f t="shared" si="3"/>
        <v>9.7044804439388823</v>
      </c>
      <c r="S90" s="15">
        <f t="shared" si="4"/>
        <v>2.0466454682691109</v>
      </c>
      <c r="T90" s="15">
        <f t="shared" si="5"/>
        <v>0.86960691461815853</v>
      </c>
    </row>
    <row r="91" spans="1:20" x14ac:dyDescent="0.25">
      <c r="A91" s="2" t="s">
        <v>12</v>
      </c>
      <c r="B91" s="2">
        <v>3</v>
      </c>
      <c r="C91" s="2" t="s">
        <v>25</v>
      </c>
      <c r="D91" s="2" t="s">
        <v>24</v>
      </c>
      <c r="E91" s="2">
        <v>1</v>
      </c>
      <c r="F91" s="2">
        <f t="shared" si="2"/>
        <v>3.4031481762052906</v>
      </c>
      <c r="H91">
        <v>19</v>
      </c>
      <c r="I91" s="6">
        <v>0.27692734162162835</v>
      </c>
      <c r="J91">
        <v>0.23464432364382803</v>
      </c>
      <c r="K91" s="6">
        <v>0.44592254524259095</v>
      </c>
      <c r="L91">
        <v>0.29177805356577813</v>
      </c>
      <c r="M91" s="11">
        <v>3.4031481762052906</v>
      </c>
      <c r="N91">
        <v>0.62381186281937984</v>
      </c>
      <c r="O91" s="6">
        <v>58.961632658184818</v>
      </c>
      <c r="P91">
        <v>1.2963080970722622</v>
      </c>
      <c r="R91" s="15">
        <f t="shared" si="3"/>
        <v>3.4031481762052906</v>
      </c>
      <c r="S91" s="15">
        <f t="shared" si="4"/>
        <v>1.4145147921677093</v>
      </c>
      <c r="T91" s="15">
        <f t="shared" si="5"/>
        <v>0.79002613784703679</v>
      </c>
    </row>
    <row r="92" spans="1:20" x14ac:dyDescent="0.25">
      <c r="A92" s="2" t="s">
        <v>12</v>
      </c>
      <c r="B92" s="2">
        <v>3</v>
      </c>
      <c r="C92" s="2" t="s">
        <v>25</v>
      </c>
      <c r="D92" s="2" t="s">
        <v>24</v>
      </c>
      <c r="E92" s="2">
        <v>2</v>
      </c>
      <c r="F92" s="2">
        <f t="shared" si="2"/>
        <v>20.265465320368477</v>
      </c>
      <c r="H92">
        <v>20</v>
      </c>
      <c r="I92" s="6">
        <v>0.73814275465458046</v>
      </c>
      <c r="J92">
        <v>0.62543845040467083</v>
      </c>
      <c r="K92" s="6">
        <v>1.5778661266667304</v>
      </c>
      <c r="L92">
        <v>1.0324364895606082</v>
      </c>
      <c r="M92" s="11">
        <v>20.265465320368477</v>
      </c>
      <c r="N92">
        <v>3.7147479386269313</v>
      </c>
      <c r="O92" s="6">
        <v>391.57962181802759</v>
      </c>
      <c r="P92">
        <v>8.6091210763096075</v>
      </c>
      <c r="R92" s="15">
        <f t="shared" si="3"/>
        <v>20.265465320368477</v>
      </c>
      <c r="S92" s="15">
        <f t="shared" si="4"/>
        <v>4.8980382860050495</v>
      </c>
      <c r="T92" s="15">
        <f t="shared" si="5"/>
        <v>2.1398710009051172</v>
      </c>
    </row>
    <row r="93" spans="1:20" x14ac:dyDescent="0.25">
      <c r="A93" s="2" t="s">
        <v>12</v>
      </c>
      <c r="B93" s="2">
        <v>3</v>
      </c>
      <c r="C93" s="2" t="s">
        <v>26</v>
      </c>
      <c r="D93" s="2" t="s">
        <v>24</v>
      </c>
      <c r="E93" s="2">
        <v>1</v>
      </c>
      <c r="F93" s="2">
        <f t="shared" si="2"/>
        <v>28.163693502485341</v>
      </c>
      <c r="H93">
        <v>21</v>
      </c>
      <c r="I93" s="6">
        <v>2.7690653103001521</v>
      </c>
      <c r="J93">
        <v>2.3462669054496139</v>
      </c>
      <c r="K93">
        <v>4.4216799084227265</v>
      </c>
      <c r="L93">
        <v>2.8932135657519269</v>
      </c>
      <c r="M93" s="11">
        <v>28.163693502485341</v>
      </c>
      <c r="N93">
        <v>5.1625275180493997</v>
      </c>
      <c r="O93" s="6">
        <v>397.14300531787126</v>
      </c>
      <c r="P93">
        <v>8.7314355162738853</v>
      </c>
      <c r="R93" s="15">
        <f t="shared" si="3"/>
        <v>28.163693502485341</v>
      </c>
      <c r="S93" s="15">
        <f t="shared" si="4"/>
        <v>12.857026301965606</v>
      </c>
      <c r="T93" s="15">
        <f t="shared" si="5"/>
        <v>7.462339683904144</v>
      </c>
    </row>
    <row r="94" spans="1:20" x14ac:dyDescent="0.25">
      <c r="A94" s="2" t="s">
        <v>12</v>
      </c>
      <c r="B94" s="2">
        <v>3</v>
      </c>
      <c r="C94" s="2" t="s">
        <v>26</v>
      </c>
      <c r="D94" s="2" t="s">
        <v>24</v>
      </c>
      <c r="E94" s="2">
        <v>2</v>
      </c>
      <c r="F94" s="2">
        <f t="shared" si="2"/>
        <v>86.779575492881449</v>
      </c>
      <c r="H94">
        <v>22</v>
      </c>
      <c r="I94" s="6">
        <v>7.2682169980853439</v>
      </c>
      <c r="J94">
        <v>6.1584596581384012</v>
      </c>
      <c r="K94" s="6">
        <v>12.935037211238804</v>
      </c>
      <c r="L94">
        <v>8.4637119620021632</v>
      </c>
      <c r="M94" s="11">
        <v>86.779575492881449</v>
      </c>
      <c r="N94">
        <v>15.907073638871669</v>
      </c>
      <c r="O94" s="6">
        <v>1223.1252377024168</v>
      </c>
      <c r="P94">
        <v>26.891167660822557</v>
      </c>
      <c r="R94" s="15">
        <f t="shared" si="3"/>
        <v>86.779575492881449</v>
      </c>
      <c r="S94" s="15">
        <f t="shared" si="4"/>
        <v>33.07735904861056</v>
      </c>
      <c r="T94" s="15">
        <f t="shared" si="5"/>
        <v>17.162544652894233</v>
      </c>
    </row>
    <row r="95" spans="1:20" x14ac:dyDescent="0.25">
      <c r="A95" s="2" t="s">
        <v>12</v>
      </c>
      <c r="B95" s="2">
        <v>3</v>
      </c>
      <c r="C95" s="9" t="s">
        <v>22</v>
      </c>
      <c r="D95" s="2" t="s">
        <v>24</v>
      </c>
      <c r="E95" s="2">
        <v>1</v>
      </c>
      <c r="F95" s="2">
        <f t="shared" si="2"/>
        <v>144.72605574280007</v>
      </c>
      <c r="H95">
        <v>23</v>
      </c>
      <c r="I95" s="6">
        <v>21.43520480861584</v>
      </c>
      <c r="J95">
        <v>18.162342169003708</v>
      </c>
      <c r="K95" s="6">
        <v>29.892539954916536</v>
      </c>
      <c r="L95">
        <v>19.55942173643151</v>
      </c>
      <c r="M95" s="11">
        <v>144.72605574280007</v>
      </c>
      <c r="N95">
        <v>26.528915509076363</v>
      </c>
      <c r="O95" s="6">
        <v>1700.6107423726364</v>
      </c>
      <c r="P95">
        <v>37.388982901573335</v>
      </c>
      <c r="R95" s="15">
        <f t="shared" si="3"/>
        <v>144.72605574280007</v>
      </c>
      <c r="S95" s="15">
        <f t="shared" si="4"/>
        <v>79.397319173078671</v>
      </c>
      <c r="T95" s="15">
        <f t="shared" si="5"/>
        <v>51.223896507960269</v>
      </c>
    </row>
    <row r="96" spans="1:20" x14ac:dyDescent="0.25">
      <c r="A96" s="2" t="s">
        <v>12</v>
      </c>
      <c r="B96" s="2">
        <v>3</v>
      </c>
      <c r="C96" s="9" t="s">
        <v>22</v>
      </c>
      <c r="D96" s="2" t="s">
        <v>24</v>
      </c>
      <c r="E96" s="2">
        <v>2</v>
      </c>
      <c r="F96" s="2">
        <f t="shared" si="2"/>
        <v>190.75131155211932</v>
      </c>
      <c r="H96">
        <v>24</v>
      </c>
      <c r="I96" s="6">
        <v>26.859055847227751</v>
      </c>
      <c r="J96">
        <v>22.758045327266966</v>
      </c>
      <c r="K96" s="6">
        <v>38.683165034207633</v>
      </c>
      <c r="L96">
        <v>25.311343236311508</v>
      </c>
      <c r="M96" s="11">
        <v>190.75131155211932</v>
      </c>
      <c r="N96">
        <v>34.965545087505291</v>
      </c>
      <c r="O96" s="6">
        <v>2206.7939117274532</v>
      </c>
      <c r="P96">
        <v>48.517734115779433</v>
      </c>
      <c r="R96" s="15">
        <f t="shared" si="3"/>
        <v>190.75131155211932</v>
      </c>
      <c r="S96" s="15">
        <f t="shared" si="4"/>
        <v>108.83275177450284</v>
      </c>
      <c r="T96" s="15">
        <f t="shared" si="5"/>
        <v>71.724869123789745</v>
      </c>
    </row>
    <row r="101" spans="2:3" x14ac:dyDescent="0.25">
      <c r="B101" s="2"/>
      <c r="C101" s="2"/>
    </row>
    <row r="102" spans="2:3" x14ac:dyDescent="0.25">
      <c r="B102" s="2"/>
      <c r="C102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Sheet1!meanlog</vt:lpstr>
      <vt:lpstr>Sheet2!meanlog</vt:lpstr>
      <vt:lpstr>Sheet1!sigma</vt:lpstr>
      <vt:lpstr>Sheet2!sigma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Sivakumar, Thiyagarajan (ELS-CHN)</cp:lastModifiedBy>
  <dcterms:created xsi:type="dcterms:W3CDTF">2018-12-16T12:14:09Z</dcterms:created>
  <dcterms:modified xsi:type="dcterms:W3CDTF">2021-01-29T09:08:02Z</dcterms:modified>
</cp:coreProperties>
</file>